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 firstSheet="1" activeTab="1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</sheets>
  <definedNames>
    <definedName name="_xlnm.Print_Titles" localSheetId="0">Declaration!$4:$6</definedName>
    <definedName name="_xlnm.Print_Titles" localSheetId="7">'Table-V SBOs'!$4:$6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T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T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Q35" i="4"/>
  <c r="O35" i="4"/>
  <c r="M35" i="4"/>
  <c r="L35" i="4"/>
  <c r="I35" i="4"/>
  <c r="O34" i="4"/>
  <c r="M34" i="4"/>
  <c r="L34" i="4"/>
  <c r="I34" i="4"/>
  <c r="O33" i="4"/>
  <c r="M33" i="4"/>
  <c r="L33" i="4"/>
  <c r="I33" i="4"/>
  <c r="Q32" i="4"/>
  <c r="O32" i="4"/>
  <c r="M32" i="4"/>
  <c r="L32" i="4"/>
  <c r="I32" i="4"/>
  <c r="Q31" i="4"/>
  <c r="O31" i="4"/>
  <c r="M31" i="4"/>
  <c r="L31" i="4"/>
  <c r="I31" i="4"/>
  <c r="O30" i="4"/>
  <c r="M30" i="4"/>
  <c r="L30" i="4"/>
  <c r="I30" i="4"/>
  <c r="O28" i="4"/>
  <c r="M28" i="4"/>
  <c r="L28" i="4"/>
  <c r="I28" i="4"/>
  <c r="O27" i="4"/>
  <c r="M27" i="4"/>
  <c r="L27" i="4"/>
  <c r="I27" i="4"/>
  <c r="O26" i="4"/>
  <c r="M26" i="4"/>
  <c r="L26" i="4"/>
  <c r="I26" i="4"/>
  <c r="O24" i="4"/>
  <c r="M24" i="4"/>
  <c r="L24" i="4"/>
  <c r="I24" i="4"/>
  <c r="O23" i="4"/>
  <c r="M23" i="4"/>
  <c r="L23" i="4"/>
  <c r="I23" i="4"/>
  <c r="T21" i="4"/>
  <c r="S21" i="4"/>
  <c r="R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M20" i="4"/>
  <c r="L20" i="4"/>
  <c r="I20" i="4"/>
  <c r="T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M17" i="4"/>
  <c r="L17" i="4"/>
  <c r="I17" i="4"/>
  <c r="O16" i="4"/>
  <c r="M16" i="4"/>
  <c r="L16" i="4"/>
  <c r="I16" i="4"/>
  <c r="Q15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Q9" i="4"/>
  <c r="O9" i="4"/>
  <c r="M9" i="4"/>
  <c r="L9" i="4"/>
  <c r="I9" i="4"/>
  <c r="O8" i="4"/>
  <c r="M8" i="4"/>
  <c r="L8" i="4"/>
  <c r="I8" i="4"/>
  <c r="T29" i="3"/>
  <c r="S29" i="3"/>
  <c r="R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O26" i="3"/>
  <c r="M26" i="3"/>
  <c r="L26" i="3"/>
  <c r="I26" i="3"/>
  <c r="O24" i="3"/>
  <c r="M24" i="3"/>
  <c r="L24" i="3"/>
  <c r="I24" i="3"/>
  <c r="O22" i="3"/>
  <c r="M22" i="3"/>
  <c r="L22" i="3"/>
  <c r="I22" i="3"/>
  <c r="O21" i="3"/>
  <c r="M21" i="3"/>
  <c r="L21" i="3"/>
  <c r="I21" i="3"/>
  <c r="O20" i="3"/>
  <c r="M20" i="3"/>
  <c r="L20" i="3"/>
  <c r="I20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M17" i="3"/>
  <c r="L17" i="3"/>
  <c r="I17" i="3"/>
  <c r="O16" i="3"/>
  <c r="M16" i="3"/>
  <c r="L16" i="3"/>
  <c r="I16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S8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<sst xmlns="http://schemas.openxmlformats.org/spreadsheetml/2006/main" count="387" uniqueCount="183">
  <si>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</si>
  <si>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</si>
  <si>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</si>
  <si>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</si>
  <si>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</si>
  <si>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</si>
  <si>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</si>
  <si>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30/06/2022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</si>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</sst>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9" sqref="A9:D14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9" t="s">
        <v>0</v>
      </c>
      <c r="B1" s="19"/>
      <c r="C1" s="19"/>
      <c r="D1" s="19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20"/>
      <c r="B1" s="20"/>
      <c r="C1" s="20"/>
      <c r="D1" s="20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21" t="s">
        <v>40</v>
      </c>
      <c r="J4" s="21"/>
      <c r="K4" s="21"/>
      <c r="L4" s="21"/>
      <c r="M4" s="6" t="s">
        <v>41</v>
      </c>
      <c r="N4" s="6" t="s">
        <v>42</v>
      </c>
      <c r="O4" s="21" t="s">
        <v>43</v>
      </c>
      <c r="P4" s="21"/>
      <c r="Q4" s="21" t="s">
        <v>44</v>
      </c>
      <c r="R4" s="21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22" t="s">
        <v>46</v>
      </c>
      <c r="J5" s="22"/>
      <c r="K5" s="22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23" t="s">
        <v>61</v>
      </c>
      <c r="J7" s="23"/>
      <c r="K7" s="23"/>
      <c r="L7" s="23"/>
      <c r="M7" s="9" t="s">
        <v>62</v>
      </c>
      <c r="N7" s="9" t="s">
        <v>63</v>
      </c>
      <c r="O7" s="23" t="s">
        <v>64</v>
      </c>
      <c r="P7" s="23"/>
      <c r="Q7" s="23" t="s">
        <v>65</v>
      </c>
      <c r="R7" s="23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v>0</v>
      </c>
      <c r="Q9" s="2">
        <v>37800</v>
      </c>
      <c r="R9" s="10">
        <v>0</v>
      </c>
      <c r="S9" s="2">
        <v>3331800</v>
      </c>
    </row>
    <row r="10" spans="1:19" x14ac:dyDescent="0.25">
      <c r="A10" s="2" t="s">
        <v>69</v>
      </c>
      <c r="B10" s="2" t="s">
        <v>70</v>
      </c>
      <c r="C10" s="2">
        <v>1980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1057700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1986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37800</v>
      </c>
      <c r="R15" s="11">
        <f>SUM(R9:R13)</f>
        <v>0</v>
      </c>
      <c r="S15" s="8">
        <f>SUM(S9:S13)</f>
        <v>4389500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3" sqref="A3:T2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21" t="s">
        <v>40</v>
      </c>
      <c r="K3" s="21"/>
      <c r="L3" s="21"/>
      <c r="M3" s="21"/>
      <c r="N3" s="6" t="s">
        <v>41</v>
      </c>
      <c r="O3" s="6" t="s">
        <v>84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37800</v>
      </c>
      <c r="S8" s="10">
        <f t="shared" ref="S8:S14" si="4">SUM(R8/H8*100)</f>
        <v>1.1345218800648298</v>
      </c>
      <c r="T8" s="2">
        <v>3331800</v>
      </c>
    </row>
    <row r="9" spans="1:20" x14ac:dyDescent="0.25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5">SUM(P9/H9*100)</f>
        <v>0</v>
      </c>
      <c r="R9" s="2">
        <v>37800</v>
      </c>
      <c r="S9" s="10">
        <f t="shared" si="4"/>
        <v>100</v>
      </c>
      <c r="T9" s="2">
        <v>37800</v>
      </c>
    </row>
    <row r="10" spans="1:20" x14ac:dyDescent="0.25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5"/>
        <v>0</v>
      </c>
      <c r="R10" s="2">
        <v>0</v>
      </c>
      <c r="S10" s="10">
        <f t="shared" si="4"/>
        <v>0</v>
      </c>
      <c r="T10" s="2">
        <v>30200</v>
      </c>
    </row>
    <row r="11" spans="1:20" x14ac:dyDescent="0.25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5"/>
        <v>0</v>
      </c>
      <c r="R11" s="2">
        <v>0</v>
      </c>
      <c r="S11" s="10">
        <f t="shared" si="4"/>
        <v>0</v>
      </c>
      <c r="T11" s="2">
        <v>817401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5"/>
        <v>0</v>
      </c>
      <c r="R12" s="2">
        <v>0</v>
      </c>
      <c r="S12" s="10">
        <f t="shared" si="4"/>
        <v>0</v>
      </c>
      <c r="T12" s="2">
        <v>816301</v>
      </c>
    </row>
    <row r="13" spans="1:20" x14ac:dyDescent="0.25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5"/>
        <v>0</v>
      </c>
      <c r="R13" s="2">
        <v>0</v>
      </c>
      <c r="S13" s="10">
        <f t="shared" si="4"/>
        <v>0</v>
      </c>
      <c r="T13" s="2">
        <v>811102</v>
      </c>
    </row>
    <row r="14" spans="1:20" x14ac:dyDescent="0.25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5"/>
        <v>0</v>
      </c>
      <c r="R14" s="2">
        <v>0</v>
      </c>
      <c r="S14" s="10">
        <f t="shared" si="4"/>
        <v>0</v>
      </c>
      <c r="T14" s="2">
        <v>818996</v>
      </c>
    </row>
    <row r="15" spans="1:20" x14ac:dyDescent="0.25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 x14ac:dyDescent="0.25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37800</v>
      </c>
      <c r="S18" s="11">
        <f>SUM(R18/H18*100)</f>
        <v>1.1345218800648298</v>
      </c>
      <c r="T18" s="8">
        <f>+T8+T15+T16+T17</f>
        <v>3331800</v>
      </c>
    </row>
    <row r="19" spans="1:20" x14ac:dyDescent="0.25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x14ac:dyDescent="0.25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x14ac:dyDescent="0.25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 x14ac:dyDescent="0.25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37800</v>
      </c>
      <c r="S29" s="11">
        <f>SUM(R29/H29*100)</f>
        <v>1.1345218800648298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3" sqref="A3:T3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118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120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7" si="0">SUM(H8/6000000*100)</f>
        <v>5</v>
      </c>
      <c r="J8" s="2">
        <v>300000</v>
      </c>
      <c r="K8" s="2">
        <v>0</v>
      </c>
      <c r="L8" s="2">
        <f t="shared" ref="L8:L17" si="1">+J8+K8</f>
        <v>300000</v>
      </c>
      <c r="M8" s="10">
        <f t="shared" ref="M8:M17" si="2">SUM(L8/6000000*100)</f>
        <v>5</v>
      </c>
      <c r="N8" s="2">
        <v>0</v>
      </c>
      <c r="O8" s="10">
        <f t="shared" ref="O8:O17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 x14ac:dyDescent="0.25">
      <c r="A9" s="2"/>
      <c r="B9" s="2" t="s">
        <v>121</v>
      </c>
      <c r="C9" s="2" t="s">
        <v>122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 x14ac:dyDescent="0.25">
      <c r="A10" s="2" t="s">
        <v>101</v>
      </c>
      <c r="B10" s="2" t="s">
        <v>123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103</v>
      </c>
      <c r="B11" s="2" t="s">
        <v>124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105</v>
      </c>
      <c r="B12" s="2" t="s">
        <v>125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114</v>
      </c>
      <c r="B13" s="2" t="s">
        <v>126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 x14ac:dyDescent="0.25">
      <c r="A14" s="2" t="s">
        <v>127</v>
      </c>
      <c r="B14" s="2" t="s">
        <v>104</v>
      </c>
      <c r="C14" s="2"/>
      <c r="D14" s="2">
        <v>1</v>
      </c>
      <c r="E14" s="2">
        <v>180000</v>
      </c>
      <c r="F14" s="2">
        <v>0</v>
      </c>
      <c r="G14" s="2">
        <v>0</v>
      </c>
      <c r="H14" s="2">
        <v>180000</v>
      </c>
      <c r="I14" s="10">
        <f t="shared" si="0"/>
        <v>3</v>
      </c>
      <c r="J14" s="2">
        <v>180000</v>
      </c>
      <c r="K14" s="2">
        <v>0</v>
      </c>
      <c r="L14" s="2">
        <f t="shared" si="1"/>
        <v>180000</v>
      </c>
      <c r="M14" s="10">
        <f t="shared" si="2"/>
        <v>3</v>
      </c>
      <c r="N14" s="2">
        <v>0</v>
      </c>
      <c r="O14" s="10">
        <f t="shared" si="3"/>
        <v>3</v>
      </c>
      <c r="P14" s="2">
        <v>0</v>
      </c>
      <c r="Q14" s="10">
        <v>0</v>
      </c>
      <c r="R14" s="2" t="s">
        <v>71</v>
      </c>
      <c r="S14" s="2" t="s">
        <v>71</v>
      </c>
      <c r="T14" s="2">
        <v>180000</v>
      </c>
    </row>
    <row r="15" spans="1:20" x14ac:dyDescent="0.25">
      <c r="A15" s="2"/>
      <c r="B15" s="2" t="s">
        <v>128</v>
      </c>
      <c r="C15" s="2" t="s">
        <v>129</v>
      </c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180000</v>
      </c>
    </row>
    <row r="16" spans="1:20" x14ac:dyDescent="0.25">
      <c r="A16" s="2" t="s">
        <v>130</v>
      </c>
      <c r="B16" s="2" t="s">
        <v>131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132</v>
      </c>
      <c r="B17" s="2" t="s">
        <v>133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 x14ac:dyDescent="0.25">
      <c r="A18" s="2" t="s">
        <v>134</v>
      </c>
      <c r="B18" s="2" t="s">
        <v>106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 x14ac:dyDescent="0.25">
      <c r="A19" s="8"/>
      <c r="B19" s="8" t="s">
        <v>135</v>
      </c>
      <c r="C19" s="8"/>
      <c r="D19" s="8">
        <f t="shared" ref="D19:P19" si="4">+D8+D10+D11+D12+D13+D14+D16+D17</f>
        <v>3</v>
      </c>
      <c r="E19" s="8">
        <f t="shared" si="4"/>
        <v>480000</v>
      </c>
      <c r="F19" s="8">
        <f t="shared" si="4"/>
        <v>0</v>
      </c>
      <c r="G19" s="8">
        <f t="shared" si="4"/>
        <v>0</v>
      </c>
      <c r="H19" s="8">
        <f t="shared" si="4"/>
        <v>480000</v>
      </c>
      <c r="I19" s="11">
        <f t="shared" si="4"/>
        <v>8</v>
      </c>
      <c r="J19" s="8">
        <f t="shared" si="4"/>
        <v>480000</v>
      </c>
      <c r="K19" s="8">
        <f t="shared" si="4"/>
        <v>0</v>
      </c>
      <c r="L19" s="8">
        <f t="shared" si="4"/>
        <v>480000</v>
      </c>
      <c r="M19" s="11">
        <f t="shared" si="4"/>
        <v>8</v>
      </c>
      <c r="N19" s="8">
        <f t="shared" si="4"/>
        <v>0</v>
      </c>
      <c r="O19" s="11">
        <f t="shared" si="4"/>
        <v>8</v>
      </c>
      <c r="P19" s="8">
        <f t="shared" si="4"/>
        <v>0</v>
      </c>
      <c r="Q19" s="11">
        <v>0</v>
      </c>
      <c r="R19" s="8" t="s">
        <v>71</v>
      </c>
      <c r="S19" s="8" t="s">
        <v>71</v>
      </c>
      <c r="T19" s="8">
        <f>+T8+T10+T11+T12+T13+T14+T16+T17</f>
        <v>435000</v>
      </c>
    </row>
    <row r="20" spans="1:20" x14ac:dyDescent="0.25">
      <c r="A20" s="3" t="s">
        <v>108</v>
      </c>
      <c r="B20" s="2" t="s">
        <v>136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 t="s">
        <v>71</v>
      </c>
      <c r="S20" s="2" t="s">
        <v>71</v>
      </c>
      <c r="T20" s="2">
        <v>0</v>
      </c>
    </row>
    <row r="21" spans="1:20" s="4" customFormat="1" x14ac:dyDescent="0.25">
      <c r="A21" s="8"/>
      <c r="B21" s="8" t="s">
        <v>137</v>
      </c>
      <c r="C21" s="8"/>
      <c r="D21" s="8">
        <f t="shared" ref="D21:P21" si="5">+D20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11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11">
        <f t="shared" si="5"/>
        <v>0</v>
      </c>
      <c r="N21" s="8">
        <f t="shared" si="5"/>
        <v>0</v>
      </c>
      <c r="O21" s="11">
        <f t="shared" si="5"/>
        <v>0</v>
      </c>
      <c r="P21" s="8">
        <f t="shared" si="5"/>
        <v>0</v>
      </c>
      <c r="Q21" s="11">
        <v>0</v>
      </c>
      <c r="R21" s="8" t="str">
        <f>+R20</f>
        <v>NA</v>
      </c>
      <c r="S21" s="8" t="str">
        <f>+S20</f>
        <v>NA</v>
      </c>
      <c r="T21" s="8">
        <f>+T20</f>
        <v>0</v>
      </c>
    </row>
    <row r="22" spans="1:20" x14ac:dyDescent="0.25">
      <c r="A22" s="3" t="s">
        <v>138</v>
      </c>
      <c r="B22" s="2" t="s">
        <v>139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140</v>
      </c>
      <c r="C23" s="2"/>
      <c r="D23" s="2">
        <v>1889</v>
      </c>
      <c r="E23" s="2">
        <v>1314800</v>
      </c>
      <c r="F23" s="2">
        <v>0</v>
      </c>
      <c r="G23" s="2">
        <v>0</v>
      </c>
      <c r="H23" s="2">
        <v>1314800</v>
      </c>
      <c r="I23" s="10">
        <f>SUM(H23/6000000*100)</f>
        <v>21.913333333333334</v>
      </c>
      <c r="J23" s="2">
        <v>1314800</v>
      </c>
      <c r="K23" s="2">
        <v>0</v>
      </c>
      <c r="L23" s="2">
        <f>+J23+K23</f>
        <v>1314800</v>
      </c>
      <c r="M23" s="10">
        <f>SUM(L23/6000000*100)</f>
        <v>21.913333333333334</v>
      </c>
      <c r="N23" s="2">
        <v>0</v>
      </c>
      <c r="O23" s="10">
        <f>SUM((H23+N23)/6000000*100)</f>
        <v>21.913333333333334</v>
      </c>
      <c r="P23" s="2">
        <v>0</v>
      </c>
      <c r="Q23" s="10">
        <v>0</v>
      </c>
      <c r="R23" s="2" t="s">
        <v>71</v>
      </c>
      <c r="S23" s="2" t="s">
        <v>71</v>
      </c>
      <c r="T23" s="2">
        <v>258600</v>
      </c>
    </row>
    <row r="24" spans="1:20" x14ac:dyDescent="0.25">
      <c r="A24" s="2"/>
      <c r="B24" s="2" t="s">
        <v>141</v>
      </c>
      <c r="C24" s="2"/>
      <c r="D24" s="2">
        <v>3</v>
      </c>
      <c r="E24" s="2">
        <v>103800</v>
      </c>
      <c r="F24" s="2">
        <v>0</v>
      </c>
      <c r="G24" s="2">
        <v>0</v>
      </c>
      <c r="H24" s="2">
        <v>103800</v>
      </c>
      <c r="I24" s="10">
        <f>SUM(H24/6000000*100)</f>
        <v>1.73</v>
      </c>
      <c r="J24" s="2">
        <v>103800</v>
      </c>
      <c r="K24" s="2">
        <v>0</v>
      </c>
      <c r="L24" s="2">
        <f>+J24+K24</f>
        <v>103800</v>
      </c>
      <c r="M24" s="10">
        <f>SUM(L24/6000000*100)</f>
        <v>1.73</v>
      </c>
      <c r="N24" s="2">
        <v>0</v>
      </c>
      <c r="O24" s="10">
        <f>SUM((H24+N24)/6000000*100)</f>
        <v>1.73</v>
      </c>
      <c r="P24" s="2">
        <v>0</v>
      </c>
      <c r="Q24" s="10">
        <v>0</v>
      </c>
      <c r="R24" s="2" t="s">
        <v>71</v>
      </c>
      <c r="S24" s="2" t="s">
        <v>71</v>
      </c>
      <c r="T24" s="2">
        <v>81100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101</v>
      </c>
      <c r="B26" s="2" t="s">
        <v>142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</row>
    <row r="27" spans="1:20" x14ac:dyDescent="0.25">
      <c r="A27" s="2" t="s">
        <v>103</v>
      </c>
      <c r="B27" s="2" t="s">
        <v>143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 x14ac:dyDescent="0.25">
      <c r="A28" s="2" t="s">
        <v>105</v>
      </c>
      <c r="B28" s="2" t="s">
        <v>144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114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 t="s">
        <v>145</v>
      </c>
      <c r="C30" s="2"/>
      <c r="D30" s="2">
        <v>51</v>
      </c>
      <c r="E30" s="2">
        <v>463500</v>
      </c>
      <c r="F30" s="2">
        <v>0</v>
      </c>
      <c r="G30" s="2">
        <v>0</v>
      </c>
      <c r="H30" s="2">
        <v>463500</v>
      </c>
      <c r="I30" s="10">
        <f t="shared" ref="I30:I35" si="6">SUM(H30/6000000*100)</f>
        <v>7.7249999999999996</v>
      </c>
      <c r="J30" s="2">
        <v>463500</v>
      </c>
      <c r="K30" s="2">
        <v>0</v>
      </c>
      <c r="L30" s="2">
        <f t="shared" ref="L30:L35" si="7">+J30+K30</f>
        <v>463500</v>
      </c>
      <c r="M30" s="10">
        <f t="shared" ref="M30:M35" si="8">SUM(L30/6000000*100)</f>
        <v>7.7249999999999996</v>
      </c>
      <c r="N30" s="2">
        <v>0</v>
      </c>
      <c r="O30" s="10">
        <f t="shared" ref="O30:O35" si="9">SUM((H30+N30)/6000000*100)</f>
        <v>7.7249999999999996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x14ac:dyDescent="0.25">
      <c r="A31" s="2"/>
      <c r="B31" s="2" t="s">
        <v>146</v>
      </c>
      <c r="C31" s="2" t="s">
        <v>147</v>
      </c>
      <c r="D31" s="2">
        <v>1</v>
      </c>
      <c r="E31" s="2">
        <v>200000</v>
      </c>
      <c r="F31" s="2">
        <v>0</v>
      </c>
      <c r="G31" s="2">
        <v>0</v>
      </c>
      <c r="H31" s="2">
        <v>200000</v>
      </c>
      <c r="I31" s="10">
        <f t="shared" si="6"/>
        <v>3.3333333333333335</v>
      </c>
      <c r="J31" s="2">
        <v>200000</v>
      </c>
      <c r="K31" s="2">
        <v>0</v>
      </c>
      <c r="L31" s="2">
        <f t="shared" si="7"/>
        <v>200000</v>
      </c>
      <c r="M31" s="10">
        <f t="shared" si="8"/>
        <v>3.3333333333333335</v>
      </c>
      <c r="N31" s="2">
        <v>0</v>
      </c>
      <c r="O31" s="10">
        <f t="shared" si="9"/>
        <v>3.3333333333333335</v>
      </c>
      <c r="P31" s="2">
        <v>0</v>
      </c>
      <c r="Q31" s="10">
        <f>SUM(P31/H31*100)</f>
        <v>0</v>
      </c>
      <c r="R31" s="2" t="s">
        <v>71</v>
      </c>
      <c r="S31" s="2" t="s">
        <v>71</v>
      </c>
      <c r="T31" s="2">
        <v>0</v>
      </c>
    </row>
    <row r="32" spans="1:20" x14ac:dyDescent="0.25">
      <c r="A32" s="2"/>
      <c r="B32" s="2" t="s">
        <v>148</v>
      </c>
      <c r="C32" s="2" t="s">
        <v>149</v>
      </c>
      <c r="D32" s="2">
        <v>1</v>
      </c>
      <c r="E32" s="2">
        <v>100000</v>
      </c>
      <c r="F32" s="2">
        <v>0</v>
      </c>
      <c r="G32" s="2">
        <v>0</v>
      </c>
      <c r="H32" s="2">
        <v>100000</v>
      </c>
      <c r="I32" s="10">
        <f t="shared" si="6"/>
        <v>1.6666666666666667</v>
      </c>
      <c r="J32" s="2">
        <v>100000</v>
      </c>
      <c r="K32" s="2">
        <v>0</v>
      </c>
      <c r="L32" s="2">
        <f t="shared" si="7"/>
        <v>100000</v>
      </c>
      <c r="M32" s="10">
        <f t="shared" si="8"/>
        <v>1.6666666666666667</v>
      </c>
      <c r="N32" s="2">
        <v>0</v>
      </c>
      <c r="O32" s="10">
        <f t="shared" si="9"/>
        <v>1.6666666666666667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 x14ac:dyDescent="0.25">
      <c r="A33" s="2"/>
      <c r="B33" s="2" t="s">
        <v>150</v>
      </c>
      <c r="C33" s="2"/>
      <c r="D33" s="2">
        <v>12</v>
      </c>
      <c r="E33" s="2">
        <v>36600</v>
      </c>
      <c r="F33" s="2">
        <v>0</v>
      </c>
      <c r="G33" s="2">
        <v>0</v>
      </c>
      <c r="H33" s="2">
        <v>36600</v>
      </c>
      <c r="I33" s="10">
        <f t="shared" si="6"/>
        <v>0.61</v>
      </c>
      <c r="J33" s="2">
        <v>36600</v>
      </c>
      <c r="K33" s="2">
        <v>0</v>
      </c>
      <c r="L33" s="2">
        <f t="shared" si="7"/>
        <v>36600</v>
      </c>
      <c r="M33" s="10">
        <f t="shared" si="8"/>
        <v>0.61</v>
      </c>
      <c r="N33" s="2">
        <v>0</v>
      </c>
      <c r="O33" s="10">
        <f t="shared" si="9"/>
        <v>0.61</v>
      </c>
      <c r="P33" s="2">
        <v>0</v>
      </c>
      <c r="Q33" s="10">
        <v>0</v>
      </c>
      <c r="R33" s="2" t="s">
        <v>71</v>
      </c>
      <c r="S33" s="2" t="s">
        <v>71</v>
      </c>
      <c r="T33" s="2">
        <v>36600</v>
      </c>
    </row>
    <row r="34" spans="1:20" x14ac:dyDescent="0.25">
      <c r="A34" s="2"/>
      <c r="B34" s="2" t="s">
        <v>151</v>
      </c>
      <c r="C34" s="2"/>
      <c r="D34" s="2">
        <v>22</v>
      </c>
      <c r="E34" s="2">
        <v>269500</v>
      </c>
      <c r="F34" s="2">
        <v>0</v>
      </c>
      <c r="G34" s="2">
        <v>0</v>
      </c>
      <c r="H34" s="2">
        <v>269500</v>
      </c>
      <c r="I34" s="10">
        <f t="shared" si="6"/>
        <v>4.4916666666666671</v>
      </c>
      <c r="J34" s="2">
        <v>269500</v>
      </c>
      <c r="K34" s="2">
        <v>0</v>
      </c>
      <c r="L34" s="2">
        <f t="shared" si="7"/>
        <v>269500</v>
      </c>
      <c r="M34" s="10">
        <f t="shared" si="8"/>
        <v>4.4916666666666671</v>
      </c>
      <c r="N34" s="2">
        <v>0</v>
      </c>
      <c r="O34" s="10">
        <f t="shared" si="9"/>
        <v>4.4916666666666671</v>
      </c>
      <c r="P34" s="2">
        <v>0</v>
      </c>
      <c r="Q34" s="10">
        <v>0</v>
      </c>
      <c r="R34" s="2" t="s">
        <v>71</v>
      </c>
      <c r="S34" s="2" t="s">
        <v>71</v>
      </c>
      <c r="T34" s="2">
        <v>246400</v>
      </c>
    </row>
    <row r="35" spans="1:20" x14ac:dyDescent="0.25">
      <c r="A35" s="2"/>
      <c r="B35" s="2" t="s">
        <v>152</v>
      </c>
      <c r="C35" s="2" t="s">
        <v>153</v>
      </c>
      <c r="D35" s="2">
        <v>1</v>
      </c>
      <c r="E35" s="2">
        <v>209400</v>
      </c>
      <c r="F35" s="2">
        <v>0</v>
      </c>
      <c r="G35" s="2">
        <v>0</v>
      </c>
      <c r="H35" s="2">
        <v>209400</v>
      </c>
      <c r="I35" s="10">
        <f t="shared" si="6"/>
        <v>3.49</v>
      </c>
      <c r="J35" s="2">
        <v>209400</v>
      </c>
      <c r="K35" s="2">
        <v>0</v>
      </c>
      <c r="L35" s="2">
        <f t="shared" si="7"/>
        <v>209400</v>
      </c>
      <c r="M35" s="10">
        <f t="shared" si="8"/>
        <v>3.49</v>
      </c>
      <c r="N35" s="2">
        <v>0</v>
      </c>
      <c r="O35" s="10">
        <f t="shared" si="9"/>
        <v>3.49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209400</v>
      </c>
    </row>
    <row r="36" spans="1:20" s="4" customFormat="1" x14ac:dyDescent="0.25">
      <c r="A36" s="8"/>
      <c r="B36" s="8" t="s">
        <v>154</v>
      </c>
      <c r="C36" s="8"/>
      <c r="D36" s="8">
        <f t="shared" ref="D36:P36" si="10">+D23+D24+D26+D27+D28+D30+D33+D34</f>
        <v>1977</v>
      </c>
      <c r="E36" s="8">
        <f t="shared" si="10"/>
        <v>2188200</v>
      </c>
      <c r="F36" s="8">
        <f t="shared" si="10"/>
        <v>0</v>
      </c>
      <c r="G36" s="8">
        <f t="shared" si="10"/>
        <v>0</v>
      </c>
      <c r="H36" s="8">
        <f t="shared" si="10"/>
        <v>2188200</v>
      </c>
      <c r="I36" s="11">
        <f t="shared" si="10"/>
        <v>36.47</v>
      </c>
      <c r="J36" s="8">
        <f t="shared" si="10"/>
        <v>2188200</v>
      </c>
      <c r="K36" s="8">
        <f t="shared" si="10"/>
        <v>0</v>
      </c>
      <c r="L36" s="8">
        <f t="shared" si="10"/>
        <v>2188200</v>
      </c>
      <c r="M36" s="11">
        <f t="shared" si="10"/>
        <v>36.47</v>
      </c>
      <c r="N36" s="8">
        <f t="shared" si="10"/>
        <v>0</v>
      </c>
      <c r="O36" s="11">
        <f t="shared" si="10"/>
        <v>36.47</v>
      </c>
      <c r="P36" s="8">
        <f t="shared" si="10"/>
        <v>0</v>
      </c>
      <c r="Q36" s="11">
        <v>0</v>
      </c>
      <c r="R36" s="8"/>
      <c r="S36" s="8"/>
      <c r="T36" s="8">
        <f>+T23+T24+T26+T27+T28+T30+T33+T34</f>
        <v>622700</v>
      </c>
    </row>
    <row r="37" spans="1:20" s="4" customFormat="1" x14ac:dyDescent="0.25">
      <c r="A37" s="8"/>
      <c r="B37" s="8" t="s">
        <v>155</v>
      </c>
      <c r="C37" s="8"/>
      <c r="D37" s="8">
        <f t="shared" ref="D37:P37" si="11">+D19+D21+D36</f>
        <v>1980</v>
      </c>
      <c r="E37" s="8">
        <f t="shared" si="11"/>
        <v>2668200</v>
      </c>
      <c r="F37" s="8">
        <f t="shared" si="11"/>
        <v>0</v>
      </c>
      <c r="G37" s="8">
        <f t="shared" si="11"/>
        <v>0</v>
      </c>
      <c r="H37" s="8">
        <f t="shared" si="11"/>
        <v>2668200</v>
      </c>
      <c r="I37" s="11">
        <f t="shared" si="11"/>
        <v>44.47</v>
      </c>
      <c r="J37" s="8">
        <f t="shared" si="11"/>
        <v>2668200</v>
      </c>
      <c r="K37" s="8">
        <f t="shared" si="11"/>
        <v>0</v>
      </c>
      <c r="L37" s="8">
        <f t="shared" si="11"/>
        <v>2668200</v>
      </c>
      <c r="M37" s="11">
        <f t="shared" si="11"/>
        <v>44.47</v>
      </c>
      <c r="N37" s="8">
        <f t="shared" si="11"/>
        <v>0</v>
      </c>
      <c r="O37" s="11">
        <f t="shared" si="11"/>
        <v>44.47</v>
      </c>
      <c r="P37" s="8">
        <f t="shared" si="11"/>
        <v>0</v>
      </c>
      <c r="Q37" s="11">
        <v>0</v>
      </c>
      <c r="R37" s="8"/>
      <c r="S37" s="8"/>
      <c r="T37" s="8">
        <f>+T19+T21+T36</f>
        <v>1057700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156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157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108</v>
      </c>
      <c r="B8" s="2" t="s">
        <v>158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159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160</v>
      </c>
      <c r="B1" s="14"/>
      <c r="C1" s="14"/>
      <c r="D1" s="14"/>
    </row>
    <row r="2" spans="1:4" x14ac:dyDescent="0.25">
      <c r="A2" s="2" t="s">
        <v>161</v>
      </c>
      <c r="B2" s="2" t="s">
        <v>162</v>
      </c>
      <c r="C2" s="2" t="s">
        <v>163</v>
      </c>
      <c r="D2" s="2" t="s">
        <v>164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5" t="s">
        <v>165</v>
      </c>
      <c r="B1" s="25"/>
    </row>
    <row r="2" spans="1:2" x14ac:dyDescent="0.25">
      <c r="A2" s="2" t="s">
        <v>34</v>
      </c>
      <c r="B2" s="2" t="s">
        <v>163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15" customFormat="1" ht="12.75" x14ac:dyDescent="0.2"/>
    <row r="2" spans="1:10" s="5" customFormat="1" ht="15.75" x14ac:dyDescent="0.25">
      <c r="A2" s="26" t="s">
        <v>166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5" customFormat="1" ht="51" x14ac:dyDescent="0.2">
      <c r="A3" s="16" t="s">
        <v>167</v>
      </c>
      <c r="B3" s="27" t="s">
        <v>168</v>
      </c>
      <c r="C3" s="27"/>
      <c r="D3" s="27"/>
      <c r="E3" s="27" t="s">
        <v>169</v>
      </c>
      <c r="F3" s="27"/>
      <c r="G3" s="27"/>
      <c r="H3" s="28" t="s">
        <v>170</v>
      </c>
      <c r="I3" s="28"/>
      <c r="J3" s="17" t="s">
        <v>171</v>
      </c>
    </row>
    <row r="4" spans="1:10" s="15" customFormat="1" ht="12.75" x14ac:dyDescent="0.2">
      <c r="A4" s="16" t="s">
        <v>172</v>
      </c>
      <c r="B4" s="28" t="s">
        <v>173</v>
      </c>
      <c r="C4" s="28"/>
      <c r="D4" s="28"/>
      <c r="E4" s="28" t="s">
        <v>174</v>
      </c>
      <c r="F4" s="28"/>
      <c r="G4" s="28"/>
      <c r="H4" s="28" t="s">
        <v>175</v>
      </c>
      <c r="I4" s="28"/>
      <c r="J4" s="18" t="s">
        <v>176</v>
      </c>
    </row>
    <row r="5" spans="1:10" s="15" customFormat="1" ht="51" x14ac:dyDescent="0.2">
      <c r="A5" s="16" t="s">
        <v>177</v>
      </c>
      <c r="B5" s="16" t="s">
        <v>178</v>
      </c>
      <c r="C5" s="16" t="s">
        <v>81</v>
      </c>
      <c r="D5" s="16" t="s">
        <v>179</v>
      </c>
      <c r="E5" s="16" t="s">
        <v>178</v>
      </c>
      <c r="F5" s="16" t="s">
        <v>81</v>
      </c>
      <c r="G5" s="16" t="s">
        <v>179</v>
      </c>
      <c r="H5" s="16" t="s">
        <v>180</v>
      </c>
      <c r="I5" s="17" t="s">
        <v>181</v>
      </c>
      <c r="J5" s="16"/>
    </row>
    <row r="6" spans="1:10" x14ac:dyDescent="0.25">
      <c r="A6" s="2">
        <v>1</v>
      </c>
      <c r="B6" s="9" t="s">
        <v>182</v>
      </c>
      <c r="C6" s="9" t="s">
        <v>182</v>
      </c>
      <c r="D6" s="9" t="s">
        <v>182</v>
      </c>
      <c r="E6" s="9" t="s">
        <v>182</v>
      </c>
      <c r="F6" s="9" t="s">
        <v>182</v>
      </c>
      <c r="G6" s="9" t="s">
        <v>182</v>
      </c>
      <c r="H6" s="9" t="s">
        <v>182</v>
      </c>
      <c r="I6" s="9" t="s">
        <v>182</v>
      </c>
      <c r="J6" s="9" t="s">
        <v>182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Declaration!Print_Titles</vt:lpstr>
      <vt:lpstr>'Table-V SBOs'!Print_Titles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Singireddy Shanker Reddy</dc:creator>
  <cp:lastModifiedBy>user</cp:lastModifiedBy>
  <dcterms:created xsi:type="dcterms:W3CDTF">2022-07-04T07:26:01Z</dcterms:created>
  <dcterms:modified xsi:type="dcterms:W3CDTF">2023-02-18T09:29:08Z</dcterms:modified>
</cp:coreProperties>
</file>