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4562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7" i="4"/>
  <c r="V57" i="4"/>
  <c r="U57" i="4"/>
  <c r="T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T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M55" i="4"/>
  <c r="L55" i="4"/>
  <c r="I55" i="4"/>
  <c r="O54" i="4"/>
  <c r="M54" i="4"/>
  <c r="L54" i="4"/>
  <c r="I54" i="4"/>
  <c r="Q52" i="4"/>
  <c r="O52" i="4"/>
  <c r="M52" i="4"/>
  <c r="L52" i="4"/>
  <c r="I52" i="4"/>
  <c r="O51" i="4"/>
  <c r="M51" i="4"/>
  <c r="L51" i="4"/>
  <c r="I51" i="4"/>
  <c r="O50" i="4"/>
  <c r="M50" i="4"/>
  <c r="L50" i="4"/>
  <c r="I50" i="4"/>
  <c r="O49" i="4"/>
  <c r="M49" i="4"/>
  <c r="L49" i="4"/>
  <c r="I49" i="4"/>
  <c r="Q48" i="4"/>
  <c r="O48" i="4"/>
  <c r="M48" i="4"/>
  <c r="L48" i="4"/>
  <c r="I48" i="4"/>
  <c r="Q47" i="4"/>
  <c r="O47" i="4"/>
  <c r="M47" i="4"/>
  <c r="L47" i="4"/>
  <c r="I47" i="4"/>
  <c r="O46" i="4"/>
  <c r="M46" i="4"/>
  <c r="L46" i="4"/>
  <c r="I46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W35" i="4"/>
  <c r="V35" i="4"/>
  <c r="U35" i="4"/>
  <c r="T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M34" i="4"/>
  <c r="L34" i="4"/>
  <c r="I34" i="4"/>
  <c r="O33" i="4"/>
  <c r="M33" i="4"/>
  <c r="L33" i="4"/>
  <c r="I33" i="4"/>
  <c r="O32" i="4"/>
  <c r="M32" i="4"/>
  <c r="L32" i="4"/>
  <c r="I32" i="4"/>
  <c r="W30" i="4"/>
  <c r="V30" i="4"/>
  <c r="U30" i="4"/>
  <c r="T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O28" i="4"/>
  <c r="M28" i="4"/>
  <c r="L28" i="4"/>
  <c r="I28" i="4"/>
  <c r="O27" i="4"/>
  <c r="M27" i="4"/>
  <c r="L27" i="4"/>
  <c r="I27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W21" i="4"/>
  <c r="V21" i="4"/>
  <c r="U21" i="4"/>
  <c r="T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19" i="4"/>
  <c r="M19" i="4"/>
  <c r="L19" i="4"/>
  <c r="I19" i="4"/>
  <c r="O18" i="4"/>
  <c r="M18" i="4"/>
  <c r="L18" i="4"/>
  <c r="I18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Q13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<sst xmlns="http://schemas.openxmlformats.org/spreadsheetml/2006/main" count="493" uniqueCount="224">
  <si>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</si>
  <si>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</si>
  <si>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</si>
  <si>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</si>
  <si>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</si>
  <si>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</si>
  <si>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</si>
  <si>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30/09/2022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</si>
  <si>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</si>
  <si>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</si>
  <si>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</si>
  <si>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</si>
  <si>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</si>
  <si>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</si>
  <si>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</si>
  <si>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</si>
  <si>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</si>
  <si>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</si>
  <si>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</si>
  <si>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</si>
  <si>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</si>
  <si>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</si>
  <si>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</si>
  <si>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</si>
  <si>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</si>
  <si>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</si>
  <si>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</si>
  <si>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</si>
  <si>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</si>
  <si>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</si>
  <si>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</si>
  <si>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</si>
  <si>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</si>
  <si>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</si>
  <si>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</si>
  <si>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</si>
  <si>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</si>
  <si>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</si>
  <si>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</si>
  <si>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</si>
  <si>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</si>
  <si>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</si>
  <si>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</si>
  <si>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</si>
  <si>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</si>
  <si>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</si>
  <si>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</si>
  <si>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</si>
  <si>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</si>
  <si>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</si>
  <si>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</si>
  <si>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</si>
  <si>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</si>
  <si>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</si>
  <si>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</si>
  <si>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</si>
  <si>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</si>
  <si>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</si>
  <si>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</si>
  <si>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</si>
  <si>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</si>
  <si>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</si>
  <si>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</si>
  <si>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</si>
  <si>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</si>
  <si>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</si>
  <si>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</si>
  <si>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</si>
  <si>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</si>
  <si>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</si>
  <si>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</si>
  <si>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</si>
  <si>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</si>
  <si>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</si>
  <si>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</si>
  <si>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</si>
  <si>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</si>
  <si>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</si>
  <si>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</si>
  <si>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</si>
  <si>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</si>
  <si>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</si>
  <si>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</si>
  <si>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</si>
  <si>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</si>
  <si>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</si>
  <si>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</si>
  <si>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</si>
  <si>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</si>
  <si>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</si>
  <si>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</si>
  <si>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</si>
  <si>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</si>
  <si>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</si>
  <si>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</si>
  <si>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</si>
  <si>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</si>
  <si>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</si>
  <si>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</si>
  <si>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</si>
  <si>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</si>
  <si>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</si>
  <si>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</si>
  <si>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</si>
  <si>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</si>
  <si>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</si>
  <si>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</si>
  <si>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</si>
  <si>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</si>
  <si>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</si>
  <si>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</si>
  <si>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</si>
  <si>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</si>
  <si>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</si>
  <si>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</si>
  <si>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</si>
  <si>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</si>
  <si>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</si>
  <si>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</si>
  <si>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</si>
  <si>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</si>
  <si>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</si>
  <si>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</si>
  <si>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</si>
  <si>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</si>
  <si>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</si>
  <si>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</si>
  <si>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</si>
  <si>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</si>
  <si>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</si>
  <si>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</si>
  <si>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Banks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</si>
  <si>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</si>
  <si>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</si>
  <si>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</si>
  <si>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</si>
  <si>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</si>
  <si>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</si>
  <si>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</si>
  <si>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</si>
  <si>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</si>
  <si>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</si>
  <si>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</si>
  <si>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</si>
  <si>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</si>
  <si>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</si>
  <si>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</si>
  <si>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</si>
  <si>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</si>
  <si>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</si>
  <si>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</si>
  <si>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</si>
  <si>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</si>
  <si>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</si>
  <si>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</si>
  <si>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</si>
  <si>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</si>
  <si>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</si>
  <si>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</si>
  <si>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</si>
  <si>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</si>
  <si>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</si>
  <si>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</si>
  <si>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</si>
  <si>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</si>
  <si>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</si>
  <si>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</si>
  <si>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</si>
  <si>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</si>
  <si>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</si>
  <si>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</si>
  <si>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</si>
  <si>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</si>
  <si>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</si>
  <si>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</si>
  <si>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</si>
  <si>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>Foreign Nationals</t>
  </si>
  <si>
    <t>Foreign Companies)</t>
  </si>
  <si>
    <t>(l)</t>
  </si>
  <si>
    <t>Bodies Corporate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</si>
  <si>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</si>
  <si>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</si>
  <si>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(m)</t>
  </si>
  <si>
    <t xml:space="preserve">CLEARING MEMBERS                                  </t>
  </si>
  <si>
    <t xml:space="preserve">H U F 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</si>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</sst>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9" t="s">
        <v>0</v>
      </c>
      <c r="B1" s="19"/>
      <c r="C1" s="19"/>
      <c r="D1" s="19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0"/>
      <c r="B1" s="20"/>
      <c r="C1" s="20"/>
      <c r="D1" s="20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v>0</v>
      </c>
      <c r="Q9" s="2">
        <v>0</v>
      </c>
      <c r="R9" s="10"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1976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1059200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1982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4391000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A3" sqref="A3:W5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5" customFormat="1" ht="15.75" x14ac:dyDescent="0.25">
      <c r="A1" s="5" t="s">
        <v>118</v>
      </c>
    </row>
    <row r="3" spans="1:23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  <c r="U3" s="21" t="s">
        <v>120</v>
      </c>
      <c r="V3" s="21"/>
      <c r="W3" s="21"/>
    </row>
    <row r="4" spans="1:23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  <c r="U4" s="25" t="s">
        <v>121</v>
      </c>
      <c r="V4" s="25"/>
      <c r="W4" s="25"/>
    </row>
    <row r="5" spans="1:23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  <c r="U5" s="12" t="s">
        <v>122</v>
      </c>
      <c r="V5" s="12" t="s">
        <v>123</v>
      </c>
      <c r="W5" s="12" t="s">
        <v>124</v>
      </c>
    </row>
    <row r="6" spans="1:23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  <c r="U6" s="8"/>
      <c r="V6" s="8"/>
      <c r="W6" s="8"/>
    </row>
    <row r="7" spans="1:23" x14ac:dyDescent="0.25">
      <c r="A7" s="3" t="s">
        <v>85</v>
      </c>
      <c r="B7" s="2" t="s">
        <v>125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2" t="s">
        <v>87</v>
      </c>
      <c r="B8" s="2" t="s">
        <v>126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9" si="0">SUM(H8/6000000*100)</f>
        <v>5</v>
      </c>
      <c r="J8" s="2">
        <v>300000</v>
      </c>
      <c r="K8" s="2">
        <v>0</v>
      </c>
      <c r="L8" s="2">
        <f t="shared" ref="L8:L19" si="1">+J8+K8</f>
        <v>300000</v>
      </c>
      <c r="M8" s="10">
        <f t="shared" ref="M8:M19" si="2">SUM(L8/6000000*100)</f>
        <v>5</v>
      </c>
      <c r="N8" s="2">
        <v>0</v>
      </c>
      <c r="O8" s="10">
        <f t="shared" ref="O8:O19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  <c r="U8" s="2">
        <v>0</v>
      </c>
      <c r="V8" s="2">
        <v>0</v>
      </c>
      <c r="W8" s="2">
        <v>0</v>
      </c>
    </row>
    <row r="9" spans="1:23" x14ac:dyDescent="0.25">
      <c r="A9" s="2"/>
      <c r="B9" s="2" t="s">
        <v>127</v>
      </c>
      <c r="C9" s="2" t="s">
        <v>128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  <c r="U9" s="2">
        <v>0</v>
      </c>
      <c r="V9" s="2">
        <v>0</v>
      </c>
      <c r="W9" s="2">
        <v>0</v>
      </c>
    </row>
    <row r="10" spans="1:23" x14ac:dyDescent="0.25">
      <c r="A10" s="2" t="s">
        <v>101</v>
      </c>
      <c r="B10" s="2" t="s">
        <v>129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25">
      <c r="A11" s="2" t="s">
        <v>103</v>
      </c>
      <c r="B11" s="2" t="s">
        <v>130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25">
      <c r="A12" s="2" t="s">
        <v>105</v>
      </c>
      <c r="B12" s="2" t="s">
        <v>131</v>
      </c>
      <c r="C12" s="2"/>
      <c r="D12" s="2">
        <v>1</v>
      </c>
      <c r="E12" s="2">
        <v>180000</v>
      </c>
      <c r="F12" s="2">
        <v>0</v>
      </c>
      <c r="G12" s="2">
        <v>0</v>
      </c>
      <c r="H12" s="2">
        <v>180000</v>
      </c>
      <c r="I12" s="10">
        <f t="shared" si="0"/>
        <v>3</v>
      </c>
      <c r="J12" s="2">
        <v>180000</v>
      </c>
      <c r="K12" s="2">
        <v>0</v>
      </c>
      <c r="L12" s="2">
        <f t="shared" si="1"/>
        <v>180000</v>
      </c>
      <c r="M12" s="10">
        <f t="shared" si="2"/>
        <v>3</v>
      </c>
      <c r="N12" s="2">
        <v>0</v>
      </c>
      <c r="O12" s="10">
        <f t="shared" si="3"/>
        <v>3</v>
      </c>
      <c r="P12" s="2">
        <v>0</v>
      </c>
      <c r="Q12" s="10">
        <v>0</v>
      </c>
      <c r="R12" s="2" t="s">
        <v>71</v>
      </c>
      <c r="S12" s="2" t="s">
        <v>71</v>
      </c>
      <c r="T12" s="2">
        <v>180000</v>
      </c>
      <c r="U12" s="2">
        <v>0</v>
      </c>
      <c r="V12" s="2">
        <v>0</v>
      </c>
      <c r="W12" s="2">
        <v>0</v>
      </c>
    </row>
    <row r="13" spans="1:23" x14ac:dyDescent="0.25">
      <c r="A13" s="2"/>
      <c r="B13" s="2" t="s">
        <v>132</v>
      </c>
      <c r="C13" s="2" t="s">
        <v>133</v>
      </c>
      <c r="D13" s="2">
        <v>1</v>
      </c>
      <c r="E13" s="2">
        <v>180000</v>
      </c>
      <c r="F13" s="2">
        <v>0</v>
      </c>
      <c r="G13" s="2">
        <v>0</v>
      </c>
      <c r="H13" s="2">
        <v>180000</v>
      </c>
      <c r="I13" s="10">
        <f t="shared" si="0"/>
        <v>3</v>
      </c>
      <c r="J13" s="2">
        <v>180000</v>
      </c>
      <c r="K13" s="2">
        <v>0</v>
      </c>
      <c r="L13" s="2">
        <f t="shared" si="1"/>
        <v>180000</v>
      </c>
      <c r="M13" s="10">
        <f t="shared" si="2"/>
        <v>3</v>
      </c>
      <c r="N13" s="2">
        <v>0</v>
      </c>
      <c r="O13" s="10">
        <f t="shared" si="3"/>
        <v>3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180000</v>
      </c>
      <c r="U13" s="2">
        <v>0</v>
      </c>
      <c r="V13" s="2">
        <v>0</v>
      </c>
      <c r="W13" s="2">
        <v>0</v>
      </c>
    </row>
    <row r="14" spans="1:23" x14ac:dyDescent="0.25">
      <c r="A14" s="2" t="s">
        <v>114</v>
      </c>
      <c r="B14" s="2" t="s">
        <v>134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  <c r="U14" s="2">
        <v>0</v>
      </c>
      <c r="V14" s="2">
        <v>0</v>
      </c>
      <c r="W14" s="2">
        <v>0</v>
      </c>
    </row>
    <row r="15" spans="1:23" x14ac:dyDescent="0.25">
      <c r="A15" s="2" t="s">
        <v>135</v>
      </c>
      <c r="B15" s="2" t="s">
        <v>136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  <c r="U15" s="2">
        <v>0</v>
      </c>
      <c r="V15" s="2">
        <v>0</v>
      </c>
      <c r="W15" s="2">
        <v>0</v>
      </c>
    </row>
    <row r="16" spans="1:23" x14ac:dyDescent="0.25">
      <c r="A16" s="2" t="s">
        <v>137</v>
      </c>
      <c r="B16" s="2" t="s">
        <v>138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  <c r="U16" s="2">
        <v>0</v>
      </c>
      <c r="V16" s="2">
        <v>0</v>
      </c>
      <c r="W16" s="2">
        <v>0</v>
      </c>
    </row>
    <row r="17" spans="1:23" x14ac:dyDescent="0.25">
      <c r="A17" s="2" t="s">
        <v>139</v>
      </c>
      <c r="B17" s="2" t="s">
        <v>140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  <c r="U17" s="2">
        <v>0</v>
      </c>
      <c r="V17" s="2">
        <v>0</v>
      </c>
      <c r="W17" s="2">
        <v>0</v>
      </c>
    </row>
    <row r="18" spans="1:23" x14ac:dyDescent="0.25">
      <c r="A18" s="2" t="s">
        <v>141</v>
      </c>
      <c r="B18" s="2" t="s">
        <v>142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  <c r="U18" s="2">
        <v>0</v>
      </c>
      <c r="V18" s="2">
        <v>0</v>
      </c>
      <c r="W18" s="2">
        <v>0</v>
      </c>
    </row>
    <row r="19" spans="1:23" x14ac:dyDescent="0.25">
      <c r="A19" s="2" t="s">
        <v>143</v>
      </c>
      <c r="B19" s="2" t="s">
        <v>144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 t="s">
        <v>71</v>
      </c>
      <c r="S19" s="2" t="s">
        <v>71</v>
      </c>
      <c r="T19" s="2">
        <v>0</v>
      </c>
      <c r="U19" s="2">
        <v>0</v>
      </c>
      <c r="V19" s="2">
        <v>0</v>
      </c>
      <c r="W19" s="2">
        <v>0</v>
      </c>
    </row>
    <row r="20" spans="1:23" x14ac:dyDescent="0.25">
      <c r="A20" s="2" t="s">
        <v>145</v>
      </c>
      <c r="B20" s="2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x14ac:dyDescent="0.25">
      <c r="A21" s="8"/>
      <c r="B21" s="8" t="s">
        <v>146</v>
      </c>
      <c r="C21" s="8"/>
      <c r="D21" s="8">
        <f t="shared" ref="D21:P21" si="4">+D8+D10+D11+D12+D14+D15+D16+D17+D18+D19</f>
        <v>3</v>
      </c>
      <c r="E21" s="8">
        <f t="shared" si="4"/>
        <v>480000</v>
      </c>
      <c r="F21" s="8">
        <f t="shared" si="4"/>
        <v>0</v>
      </c>
      <c r="G21" s="8">
        <f t="shared" si="4"/>
        <v>0</v>
      </c>
      <c r="H21" s="8">
        <f t="shared" si="4"/>
        <v>480000</v>
      </c>
      <c r="I21" s="11">
        <f t="shared" si="4"/>
        <v>8</v>
      </c>
      <c r="J21" s="8">
        <f t="shared" si="4"/>
        <v>480000</v>
      </c>
      <c r="K21" s="8">
        <f t="shared" si="4"/>
        <v>0</v>
      </c>
      <c r="L21" s="8">
        <f t="shared" si="4"/>
        <v>480000</v>
      </c>
      <c r="M21" s="11">
        <f t="shared" si="4"/>
        <v>8</v>
      </c>
      <c r="N21" s="8">
        <f t="shared" si="4"/>
        <v>0</v>
      </c>
      <c r="O21" s="11">
        <f t="shared" si="4"/>
        <v>8</v>
      </c>
      <c r="P21" s="8">
        <f t="shared" si="4"/>
        <v>0</v>
      </c>
      <c r="Q21" s="11">
        <v>0</v>
      </c>
      <c r="R21" s="8" t="s">
        <v>71</v>
      </c>
      <c r="S21" s="8" t="s">
        <v>71</v>
      </c>
      <c r="T21" s="8">
        <f>+T8+T10+T11+T12+T14+T15+T16+T17+T18+T19</f>
        <v>435000</v>
      </c>
      <c r="U21" s="8">
        <f>+U8+U10+U11+U12+U14+U15+U16+U17+U18+U19</f>
        <v>0</v>
      </c>
      <c r="V21" s="8">
        <f>+V8+V10+V11+V12+V14+V15+V16+V17+V18+V19</f>
        <v>0</v>
      </c>
      <c r="W21" s="8">
        <f>+W8+W10+W11+W12+W14+W15+W16+W17+W18+W19</f>
        <v>0</v>
      </c>
    </row>
    <row r="22" spans="1:23" x14ac:dyDescent="0.25">
      <c r="A22" s="3" t="s">
        <v>108</v>
      </c>
      <c r="B22" s="2" t="s">
        <v>147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 t="s">
        <v>87</v>
      </c>
      <c r="B23" s="2" t="s">
        <v>148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 t="shared" ref="I23:I28" si="5">SUM(H23/6000000*100)</f>
        <v>0</v>
      </c>
      <c r="J23" s="2">
        <v>0</v>
      </c>
      <c r="K23" s="2">
        <v>0</v>
      </c>
      <c r="L23" s="2">
        <f t="shared" ref="L23:L28" si="6">+J23+K23</f>
        <v>0</v>
      </c>
      <c r="M23" s="10">
        <f t="shared" ref="M23:M28" si="7">SUM(L23/6000000*100)</f>
        <v>0</v>
      </c>
      <c r="N23" s="2">
        <v>0</v>
      </c>
      <c r="O23" s="10">
        <f t="shared" ref="O23:O28" si="8">SUM((H23+N23)/6000000*100)</f>
        <v>0</v>
      </c>
      <c r="P23" s="2">
        <v>0</v>
      </c>
      <c r="Q23" s="10">
        <v>0</v>
      </c>
      <c r="R23" s="2" t="s">
        <v>71</v>
      </c>
      <c r="S23" s="2" t="s">
        <v>71</v>
      </c>
      <c r="T23" s="2">
        <v>0</v>
      </c>
      <c r="U23" s="2">
        <v>0</v>
      </c>
      <c r="V23" s="2">
        <v>0</v>
      </c>
      <c r="W23" s="2">
        <v>0</v>
      </c>
    </row>
    <row r="24" spans="1:23" x14ac:dyDescent="0.25">
      <c r="A24" s="2" t="s">
        <v>101</v>
      </c>
      <c r="B24" s="2" t="s">
        <v>149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 t="shared" si="5"/>
        <v>0</v>
      </c>
      <c r="J24" s="2">
        <v>0</v>
      </c>
      <c r="K24" s="2">
        <v>0</v>
      </c>
      <c r="L24" s="2">
        <f t="shared" si="6"/>
        <v>0</v>
      </c>
      <c r="M24" s="10">
        <f t="shared" si="7"/>
        <v>0</v>
      </c>
      <c r="N24" s="2">
        <v>0</v>
      </c>
      <c r="O24" s="10">
        <f t="shared" si="8"/>
        <v>0</v>
      </c>
      <c r="P24" s="2">
        <v>0</v>
      </c>
      <c r="Q24" s="10">
        <v>0</v>
      </c>
      <c r="R24" s="2" t="s">
        <v>71</v>
      </c>
      <c r="S24" s="2" t="s">
        <v>71</v>
      </c>
      <c r="T24" s="2">
        <v>0</v>
      </c>
      <c r="U24" s="2">
        <v>0</v>
      </c>
      <c r="V24" s="2">
        <v>0</v>
      </c>
      <c r="W24" s="2">
        <v>0</v>
      </c>
    </row>
    <row r="25" spans="1:23" x14ac:dyDescent="0.25">
      <c r="A25" s="2" t="s">
        <v>103</v>
      </c>
      <c r="B25" s="2" t="s">
        <v>150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 t="shared" si="5"/>
        <v>0</v>
      </c>
      <c r="J25" s="2">
        <v>0</v>
      </c>
      <c r="K25" s="2">
        <v>0</v>
      </c>
      <c r="L25" s="2">
        <f t="shared" si="6"/>
        <v>0</v>
      </c>
      <c r="M25" s="10">
        <f t="shared" si="7"/>
        <v>0</v>
      </c>
      <c r="N25" s="2">
        <v>0</v>
      </c>
      <c r="O25" s="10">
        <f t="shared" si="8"/>
        <v>0</v>
      </c>
      <c r="P25" s="2">
        <v>0</v>
      </c>
      <c r="Q25" s="10">
        <v>0</v>
      </c>
      <c r="R25" s="2" t="s">
        <v>71</v>
      </c>
      <c r="S25" s="2" t="s">
        <v>71</v>
      </c>
      <c r="T25" s="2">
        <v>0</v>
      </c>
      <c r="U25" s="2">
        <v>0</v>
      </c>
      <c r="V25" s="2">
        <v>0</v>
      </c>
      <c r="W25" s="2">
        <v>0</v>
      </c>
    </row>
    <row r="26" spans="1:23" x14ac:dyDescent="0.25">
      <c r="A26" s="2" t="s">
        <v>105</v>
      </c>
      <c r="B26" s="2" t="s">
        <v>151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5"/>
        <v>0</v>
      </c>
      <c r="J26" s="2">
        <v>0</v>
      </c>
      <c r="K26" s="2">
        <v>0</v>
      </c>
      <c r="L26" s="2">
        <f t="shared" si="6"/>
        <v>0</v>
      </c>
      <c r="M26" s="10">
        <f t="shared" si="7"/>
        <v>0</v>
      </c>
      <c r="N26" s="2">
        <v>0</v>
      </c>
      <c r="O26" s="10">
        <f t="shared" si="8"/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  <c r="U26" s="2">
        <v>0</v>
      </c>
      <c r="V26" s="2">
        <v>0</v>
      </c>
      <c r="W26" s="2">
        <v>0</v>
      </c>
    </row>
    <row r="27" spans="1:23" x14ac:dyDescent="0.25">
      <c r="A27" s="2" t="s">
        <v>114</v>
      </c>
      <c r="B27" s="2" t="s">
        <v>152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5"/>
        <v>0</v>
      </c>
      <c r="J27" s="2">
        <v>0</v>
      </c>
      <c r="K27" s="2">
        <v>0</v>
      </c>
      <c r="L27" s="2">
        <f t="shared" si="6"/>
        <v>0</v>
      </c>
      <c r="M27" s="10">
        <f t="shared" si="7"/>
        <v>0</v>
      </c>
      <c r="N27" s="2">
        <v>0</v>
      </c>
      <c r="O27" s="10">
        <f t="shared" si="8"/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  <c r="U27" s="2">
        <v>0</v>
      </c>
      <c r="V27" s="2">
        <v>0</v>
      </c>
      <c r="W27" s="2">
        <v>0</v>
      </c>
    </row>
    <row r="28" spans="1:23" x14ac:dyDescent="0.25">
      <c r="A28" s="2" t="s">
        <v>135</v>
      </c>
      <c r="B28" s="2" t="s">
        <v>153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 t="shared" si="5"/>
        <v>0</v>
      </c>
      <c r="J28" s="2">
        <v>0</v>
      </c>
      <c r="K28" s="2">
        <v>0</v>
      </c>
      <c r="L28" s="2">
        <f t="shared" si="6"/>
        <v>0</v>
      </c>
      <c r="M28" s="10">
        <f t="shared" si="7"/>
        <v>0</v>
      </c>
      <c r="N28" s="2">
        <v>0</v>
      </c>
      <c r="O28" s="10">
        <f t="shared" si="8"/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  <c r="U28" s="2">
        <v>0</v>
      </c>
      <c r="V28" s="2">
        <v>0</v>
      </c>
      <c r="W28" s="2">
        <v>0</v>
      </c>
    </row>
    <row r="29" spans="1:23" x14ac:dyDescent="0.25">
      <c r="A29" s="2" t="s">
        <v>137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4" customFormat="1" x14ac:dyDescent="0.25">
      <c r="A30" s="8"/>
      <c r="B30" s="8" t="s">
        <v>154</v>
      </c>
      <c r="C30" s="8"/>
      <c r="D30" s="8">
        <f t="shared" ref="D30:P30" si="9">+D23+D24+D25+D26+D27+D28</f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11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11">
        <f t="shared" si="9"/>
        <v>0</v>
      </c>
      <c r="N30" s="8">
        <f t="shared" si="9"/>
        <v>0</v>
      </c>
      <c r="O30" s="11">
        <f t="shared" si="9"/>
        <v>0</v>
      </c>
      <c r="P30" s="8">
        <f t="shared" si="9"/>
        <v>0</v>
      </c>
      <c r="Q30" s="11">
        <v>0</v>
      </c>
      <c r="R30" s="8" t="s">
        <v>71</v>
      </c>
      <c r="S30" s="8" t="s">
        <v>71</v>
      </c>
      <c r="T30" s="8">
        <f>+T23+T24+T25+T26+T27+T28</f>
        <v>0</v>
      </c>
      <c r="U30" s="8">
        <f>+U23+U24+U25+U26+U27+U28</f>
        <v>0</v>
      </c>
      <c r="V30" s="8">
        <f>+V23+V24+V25+V26+V27+V28</f>
        <v>0</v>
      </c>
      <c r="W30" s="8">
        <f>+W23+W24+W25+W26+W27+W28</f>
        <v>0</v>
      </c>
    </row>
    <row r="31" spans="1:23" x14ac:dyDescent="0.25">
      <c r="A31" s="3" t="s">
        <v>155</v>
      </c>
      <c r="B31" s="2" t="s">
        <v>156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 t="s">
        <v>87</v>
      </c>
      <c r="B32" s="2" t="s">
        <v>157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0">
        <f>SUM(H32/6000000*100)</f>
        <v>0</v>
      </c>
      <c r="J32" s="2">
        <v>0</v>
      </c>
      <c r="K32" s="2">
        <v>0</v>
      </c>
      <c r="L32" s="2">
        <f>+J32+K32</f>
        <v>0</v>
      </c>
      <c r="M32" s="10">
        <f>SUM(L32/6000000*100)</f>
        <v>0</v>
      </c>
      <c r="N32" s="2">
        <v>0</v>
      </c>
      <c r="O32" s="10">
        <f>SUM((H32+N32)/6000000*100)</f>
        <v>0</v>
      </c>
      <c r="P32" s="2">
        <v>0</v>
      </c>
      <c r="Q32" s="10">
        <v>0</v>
      </c>
      <c r="R32" s="2" t="s">
        <v>71</v>
      </c>
      <c r="S32" s="2" t="s">
        <v>71</v>
      </c>
      <c r="T32" s="2">
        <v>0</v>
      </c>
      <c r="U32" s="2">
        <v>0</v>
      </c>
      <c r="V32" s="2">
        <v>0</v>
      </c>
      <c r="W32" s="2">
        <v>0</v>
      </c>
    </row>
    <row r="33" spans="1:23" x14ac:dyDescent="0.25">
      <c r="A33" s="2" t="s">
        <v>101</v>
      </c>
      <c r="B33" s="2" t="s">
        <v>158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0">
        <f>SUM(H33/6000000*100)</f>
        <v>0</v>
      </c>
      <c r="J33" s="2">
        <v>0</v>
      </c>
      <c r="K33" s="2">
        <v>0</v>
      </c>
      <c r="L33" s="2">
        <f>+J33+K33</f>
        <v>0</v>
      </c>
      <c r="M33" s="10">
        <f>SUM(L33/6000000*100)</f>
        <v>0</v>
      </c>
      <c r="N33" s="2">
        <v>0</v>
      </c>
      <c r="O33" s="10">
        <f>SUM((H33+N33)/6000000*100)</f>
        <v>0</v>
      </c>
      <c r="P33" s="2">
        <v>0</v>
      </c>
      <c r="Q33" s="10">
        <v>0</v>
      </c>
      <c r="R33" s="2" t="s">
        <v>71</v>
      </c>
      <c r="S33" s="2" t="s">
        <v>71</v>
      </c>
      <c r="T33" s="2">
        <v>0</v>
      </c>
      <c r="U33" s="2">
        <v>0</v>
      </c>
      <c r="V33" s="2">
        <v>0</v>
      </c>
      <c r="W33" s="2">
        <v>0</v>
      </c>
    </row>
    <row r="34" spans="1:23" x14ac:dyDescent="0.25">
      <c r="A34" s="2" t="s">
        <v>103</v>
      </c>
      <c r="B34" s="2" t="s">
        <v>159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SUM(H34/6000000*100)</f>
        <v>0</v>
      </c>
      <c r="J34" s="2">
        <v>0</v>
      </c>
      <c r="K34" s="2">
        <v>0</v>
      </c>
      <c r="L34" s="2">
        <f>+J34+K34</f>
        <v>0</v>
      </c>
      <c r="M34" s="10">
        <f>SUM(L34/6000000*100)</f>
        <v>0</v>
      </c>
      <c r="N34" s="2">
        <v>0</v>
      </c>
      <c r="O34" s="10">
        <f>SUM((H34+N34)/6000000*100)</f>
        <v>0</v>
      </c>
      <c r="P34" s="2">
        <v>0</v>
      </c>
      <c r="Q34" s="10">
        <v>0</v>
      </c>
      <c r="R34" s="2" t="s">
        <v>71</v>
      </c>
      <c r="S34" s="2" t="s">
        <v>71</v>
      </c>
      <c r="T34" s="2">
        <v>0</v>
      </c>
      <c r="U34" s="2">
        <v>0</v>
      </c>
      <c r="V34" s="2">
        <v>0</v>
      </c>
      <c r="W34" s="2">
        <v>0</v>
      </c>
    </row>
    <row r="35" spans="1:23" s="4" customFormat="1" x14ac:dyDescent="0.25">
      <c r="A35" s="8"/>
      <c r="B35" s="8" t="s">
        <v>160</v>
      </c>
      <c r="C35" s="8"/>
      <c r="D35" s="8">
        <f t="shared" ref="D35:P35" si="10">+D32+D33+D34</f>
        <v>0</v>
      </c>
      <c r="E35" s="8">
        <f t="shared" si="10"/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11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11">
        <f t="shared" si="10"/>
        <v>0</v>
      </c>
      <c r="N35" s="8">
        <f t="shared" si="10"/>
        <v>0</v>
      </c>
      <c r="O35" s="11">
        <f t="shared" si="10"/>
        <v>0</v>
      </c>
      <c r="P35" s="8">
        <f t="shared" si="10"/>
        <v>0</v>
      </c>
      <c r="Q35" s="11">
        <v>0</v>
      </c>
      <c r="R35" s="8" t="s">
        <v>71</v>
      </c>
      <c r="S35" s="8" t="s">
        <v>71</v>
      </c>
      <c r="T35" s="8">
        <f>+T32+T33+T34</f>
        <v>0</v>
      </c>
      <c r="U35" s="8">
        <f>+U32+U33+U34</f>
        <v>0</v>
      </c>
      <c r="V35" s="8">
        <f>+V32+V33+V34</f>
        <v>0</v>
      </c>
      <c r="W35" s="8">
        <f>+W32+W33+W34</f>
        <v>0</v>
      </c>
    </row>
    <row r="36" spans="1:23" x14ac:dyDescent="0.25">
      <c r="A36" s="3" t="s">
        <v>161</v>
      </c>
      <c r="B36" s="2" t="s">
        <v>162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 t="s">
        <v>87</v>
      </c>
      <c r="B37" s="2" t="s">
        <v>163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0">
        <f t="shared" ref="I37:I44" si="11">SUM(H37/6000000*100)</f>
        <v>0</v>
      </c>
      <c r="J37" s="2">
        <v>0</v>
      </c>
      <c r="K37" s="2">
        <v>0</v>
      </c>
      <c r="L37" s="2">
        <f t="shared" ref="L37:L44" si="12">+J37+K37</f>
        <v>0</v>
      </c>
      <c r="M37" s="10">
        <f t="shared" ref="M37:M44" si="13">SUM(L37/6000000*100)</f>
        <v>0</v>
      </c>
      <c r="N37" s="2">
        <v>0</v>
      </c>
      <c r="O37" s="10">
        <f t="shared" ref="O37:O44" si="14">SUM((H37+N37)/6000000*100)</f>
        <v>0</v>
      </c>
      <c r="P37" s="2">
        <v>0</v>
      </c>
      <c r="Q37" s="10">
        <v>0</v>
      </c>
      <c r="R37" s="2" t="s">
        <v>71</v>
      </c>
      <c r="S37" s="2" t="s">
        <v>71</v>
      </c>
      <c r="T37" s="2">
        <v>0</v>
      </c>
      <c r="U37" s="2">
        <v>0</v>
      </c>
      <c r="V37" s="2">
        <v>0</v>
      </c>
      <c r="W37" s="2">
        <v>0</v>
      </c>
    </row>
    <row r="38" spans="1:23" x14ac:dyDescent="0.25">
      <c r="A38" s="2" t="s">
        <v>101</v>
      </c>
      <c r="B38" s="2" t="s">
        <v>164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0">
        <f t="shared" si="11"/>
        <v>0</v>
      </c>
      <c r="J38" s="2">
        <v>0</v>
      </c>
      <c r="K38" s="2">
        <v>0</v>
      </c>
      <c r="L38" s="2">
        <f t="shared" si="12"/>
        <v>0</v>
      </c>
      <c r="M38" s="10">
        <f t="shared" si="13"/>
        <v>0</v>
      </c>
      <c r="N38" s="2">
        <v>0</v>
      </c>
      <c r="O38" s="10">
        <f t="shared" si="14"/>
        <v>0</v>
      </c>
      <c r="P38" s="2">
        <v>0</v>
      </c>
      <c r="Q38" s="10">
        <v>0</v>
      </c>
      <c r="R38" s="2" t="s">
        <v>71</v>
      </c>
      <c r="S38" s="2" t="s">
        <v>71</v>
      </c>
      <c r="T38" s="2">
        <v>0</v>
      </c>
      <c r="U38" s="2">
        <v>0</v>
      </c>
      <c r="V38" s="2">
        <v>0</v>
      </c>
      <c r="W38" s="2">
        <v>0</v>
      </c>
    </row>
    <row r="39" spans="1:23" x14ac:dyDescent="0.25">
      <c r="A39" s="2" t="s">
        <v>103</v>
      </c>
      <c r="B39" s="2" t="s">
        <v>165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0">
        <f t="shared" si="11"/>
        <v>0</v>
      </c>
      <c r="J39" s="2">
        <v>0</v>
      </c>
      <c r="K39" s="2">
        <v>0</v>
      </c>
      <c r="L39" s="2">
        <f t="shared" si="12"/>
        <v>0</v>
      </c>
      <c r="M39" s="10">
        <f t="shared" si="13"/>
        <v>0</v>
      </c>
      <c r="N39" s="2">
        <v>0</v>
      </c>
      <c r="O39" s="10">
        <f t="shared" si="14"/>
        <v>0</v>
      </c>
      <c r="P39" s="2">
        <v>0</v>
      </c>
      <c r="Q39" s="10">
        <v>0</v>
      </c>
      <c r="R39" s="2" t="s">
        <v>71</v>
      </c>
      <c r="S39" s="2" t="s">
        <v>71</v>
      </c>
      <c r="T39" s="2">
        <v>0</v>
      </c>
      <c r="U39" s="2">
        <v>0</v>
      </c>
      <c r="V39" s="2">
        <v>0</v>
      </c>
      <c r="W39" s="2">
        <v>0</v>
      </c>
    </row>
    <row r="40" spans="1:23" x14ac:dyDescent="0.25">
      <c r="A40" s="2" t="s">
        <v>105</v>
      </c>
      <c r="B40" s="2" t="s">
        <v>166</v>
      </c>
      <c r="C40" s="2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0">
        <f t="shared" si="11"/>
        <v>0</v>
      </c>
      <c r="J40" s="2">
        <v>0</v>
      </c>
      <c r="K40" s="2">
        <v>0</v>
      </c>
      <c r="L40" s="2">
        <f t="shared" si="12"/>
        <v>0</v>
      </c>
      <c r="M40" s="10">
        <f t="shared" si="13"/>
        <v>0</v>
      </c>
      <c r="N40" s="2">
        <v>0</v>
      </c>
      <c r="O40" s="10">
        <f t="shared" si="14"/>
        <v>0</v>
      </c>
      <c r="P40" s="2">
        <v>0</v>
      </c>
      <c r="Q40" s="10">
        <v>0</v>
      </c>
      <c r="R40" s="2" t="s">
        <v>71</v>
      </c>
      <c r="S40" s="2" t="s">
        <v>71</v>
      </c>
      <c r="T40" s="2">
        <v>0</v>
      </c>
      <c r="U40" s="2">
        <v>0</v>
      </c>
      <c r="V40" s="2">
        <v>0</v>
      </c>
      <c r="W40" s="2">
        <v>0</v>
      </c>
    </row>
    <row r="41" spans="1:23" x14ac:dyDescent="0.25">
      <c r="A41" s="2" t="s">
        <v>114</v>
      </c>
      <c r="B41" s="2" t="s">
        <v>167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>
        <f t="shared" si="11"/>
        <v>0</v>
      </c>
      <c r="J41" s="2">
        <v>0</v>
      </c>
      <c r="K41" s="2">
        <v>0</v>
      </c>
      <c r="L41" s="2">
        <f t="shared" si="12"/>
        <v>0</v>
      </c>
      <c r="M41" s="10">
        <f t="shared" si="13"/>
        <v>0</v>
      </c>
      <c r="N41" s="2">
        <v>0</v>
      </c>
      <c r="O41" s="10">
        <f t="shared" si="14"/>
        <v>0</v>
      </c>
      <c r="P41" s="2">
        <v>0</v>
      </c>
      <c r="Q41" s="10">
        <v>0</v>
      </c>
      <c r="R41" s="2" t="s">
        <v>71</v>
      </c>
      <c r="S41" s="2" t="s">
        <v>71</v>
      </c>
      <c r="T41" s="2">
        <v>0</v>
      </c>
      <c r="U41" s="2">
        <v>0</v>
      </c>
      <c r="V41" s="2">
        <v>0</v>
      </c>
      <c r="W41" s="2">
        <v>0</v>
      </c>
    </row>
    <row r="42" spans="1:23" x14ac:dyDescent="0.25">
      <c r="A42" s="2" t="s">
        <v>135</v>
      </c>
      <c r="B42" s="2" t="s">
        <v>168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0">
        <f t="shared" si="11"/>
        <v>0</v>
      </c>
      <c r="J42" s="2">
        <v>0</v>
      </c>
      <c r="K42" s="2">
        <v>0</v>
      </c>
      <c r="L42" s="2">
        <f t="shared" si="12"/>
        <v>0</v>
      </c>
      <c r="M42" s="10">
        <f t="shared" si="13"/>
        <v>0</v>
      </c>
      <c r="N42" s="2">
        <v>0</v>
      </c>
      <c r="O42" s="10">
        <f t="shared" si="14"/>
        <v>0</v>
      </c>
      <c r="P42" s="2">
        <v>0</v>
      </c>
      <c r="Q42" s="10">
        <v>0</v>
      </c>
      <c r="R42" s="2" t="s">
        <v>71</v>
      </c>
      <c r="S42" s="2" t="s">
        <v>71</v>
      </c>
      <c r="T42" s="2">
        <v>0</v>
      </c>
      <c r="U42" s="2">
        <v>0</v>
      </c>
      <c r="V42" s="2">
        <v>0</v>
      </c>
      <c r="W42" s="2">
        <v>0</v>
      </c>
    </row>
    <row r="43" spans="1:23" x14ac:dyDescent="0.25">
      <c r="A43" s="3" t="s">
        <v>137</v>
      </c>
      <c r="B43" s="2" t="s">
        <v>169</v>
      </c>
      <c r="C43" s="2"/>
      <c r="D43" s="2">
        <v>1877</v>
      </c>
      <c r="E43" s="2">
        <v>1314500</v>
      </c>
      <c r="F43" s="2">
        <v>0</v>
      </c>
      <c r="G43" s="2">
        <v>0</v>
      </c>
      <c r="H43" s="2">
        <v>1314500</v>
      </c>
      <c r="I43" s="10">
        <f t="shared" si="11"/>
        <v>21.908333333333331</v>
      </c>
      <c r="J43" s="2">
        <v>1314500</v>
      </c>
      <c r="K43" s="2">
        <v>0</v>
      </c>
      <c r="L43" s="2">
        <f t="shared" si="12"/>
        <v>1314500</v>
      </c>
      <c r="M43" s="10">
        <f t="shared" si="13"/>
        <v>21.908333333333331</v>
      </c>
      <c r="N43" s="2">
        <v>0</v>
      </c>
      <c r="O43" s="10">
        <f t="shared" si="14"/>
        <v>21.908333333333331</v>
      </c>
      <c r="P43" s="2">
        <v>0</v>
      </c>
      <c r="Q43" s="10">
        <v>0</v>
      </c>
      <c r="R43" s="2" t="s">
        <v>71</v>
      </c>
      <c r="S43" s="2" t="s">
        <v>71</v>
      </c>
      <c r="T43" s="2">
        <v>259800</v>
      </c>
      <c r="U43" s="2">
        <v>0</v>
      </c>
      <c r="V43" s="2">
        <v>0</v>
      </c>
      <c r="W43" s="2">
        <v>0</v>
      </c>
    </row>
    <row r="44" spans="1:23" x14ac:dyDescent="0.25">
      <c r="A44" s="3" t="s">
        <v>139</v>
      </c>
      <c r="B44" s="2" t="s">
        <v>170</v>
      </c>
      <c r="C44" s="2"/>
      <c r="D44" s="2">
        <v>3</v>
      </c>
      <c r="E44" s="2">
        <v>103800</v>
      </c>
      <c r="F44" s="2">
        <v>0</v>
      </c>
      <c r="G44" s="2">
        <v>0</v>
      </c>
      <c r="H44" s="2">
        <v>103800</v>
      </c>
      <c r="I44" s="10">
        <f t="shared" si="11"/>
        <v>1.73</v>
      </c>
      <c r="J44" s="2">
        <v>103800</v>
      </c>
      <c r="K44" s="2">
        <v>0</v>
      </c>
      <c r="L44" s="2">
        <f t="shared" si="12"/>
        <v>103800</v>
      </c>
      <c r="M44" s="10">
        <f t="shared" si="13"/>
        <v>1.73</v>
      </c>
      <c r="N44" s="2">
        <v>0</v>
      </c>
      <c r="O44" s="10">
        <f t="shared" si="14"/>
        <v>1.73</v>
      </c>
      <c r="P44" s="2">
        <v>0</v>
      </c>
      <c r="Q44" s="10">
        <v>0</v>
      </c>
      <c r="R44" s="2" t="s">
        <v>71</v>
      </c>
      <c r="S44" s="2" t="s">
        <v>71</v>
      </c>
      <c r="T44" s="2">
        <v>81100</v>
      </c>
      <c r="U44" s="2">
        <v>0</v>
      </c>
      <c r="V44" s="2">
        <v>0</v>
      </c>
      <c r="W44" s="2">
        <v>0</v>
      </c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 t="s">
        <v>141</v>
      </c>
      <c r="B46" s="2" t="s">
        <v>171</v>
      </c>
      <c r="C46" s="2"/>
      <c r="D46" s="2">
        <v>51</v>
      </c>
      <c r="E46" s="2">
        <v>463500</v>
      </c>
      <c r="F46" s="2">
        <v>0</v>
      </c>
      <c r="G46" s="2">
        <v>0</v>
      </c>
      <c r="H46" s="2">
        <v>463500</v>
      </c>
      <c r="I46" s="10">
        <f t="shared" ref="I46:I52" si="15">SUM(H46/6000000*100)</f>
        <v>7.7249999999999996</v>
      </c>
      <c r="J46" s="2">
        <v>463500</v>
      </c>
      <c r="K46" s="2">
        <v>0</v>
      </c>
      <c r="L46" s="2">
        <f t="shared" ref="L46:L52" si="16">+J46+K46</f>
        <v>463500</v>
      </c>
      <c r="M46" s="10">
        <f t="shared" ref="M46:M52" si="17">SUM(L46/6000000*100)</f>
        <v>7.7249999999999996</v>
      </c>
      <c r="N46" s="2">
        <v>0</v>
      </c>
      <c r="O46" s="10">
        <f t="shared" ref="O46:O52" si="18">SUM((H46+N46)/6000000*100)</f>
        <v>7.7249999999999996</v>
      </c>
      <c r="P46" s="2">
        <v>0</v>
      </c>
      <c r="Q46" s="10">
        <v>0</v>
      </c>
      <c r="R46" s="2" t="s">
        <v>71</v>
      </c>
      <c r="S46" s="2" t="s">
        <v>71</v>
      </c>
      <c r="T46" s="2">
        <v>0</v>
      </c>
      <c r="U46" s="2">
        <v>0</v>
      </c>
      <c r="V46" s="2">
        <v>0</v>
      </c>
      <c r="W46" s="2">
        <v>0</v>
      </c>
    </row>
    <row r="47" spans="1:23" x14ac:dyDescent="0.25">
      <c r="A47" s="2"/>
      <c r="B47" s="2" t="s">
        <v>172</v>
      </c>
      <c r="C47" s="2" t="s">
        <v>173</v>
      </c>
      <c r="D47" s="2">
        <v>1</v>
      </c>
      <c r="E47" s="2">
        <v>200000</v>
      </c>
      <c r="F47" s="2">
        <v>0</v>
      </c>
      <c r="G47" s="2">
        <v>0</v>
      </c>
      <c r="H47" s="2">
        <v>200000</v>
      </c>
      <c r="I47" s="10">
        <f t="shared" si="15"/>
        <v>3.3333333333333335</v>
      </c>
      <c r="J47" s="2">
        <v>200000</v>
      </c>
      <c r="K47" s="2">
        <v>0</v>
      </c>
      <c r="L47" s="2">
        <f t="shared" si="16"/>
        <v>200000</v>
      </c>
      <c r="M47" s="10">
        <f t="shared" si="17"/>
        <v>3.3333333333333335</v>
      </c>
      <c r="N47" s="2">
        <v>0</v>
      </c>
      <c r="O47" s="10">
        <f t="shared" si="18"/>
        <v>3.3333333333333335</v>
      </c>
      <c r="P47" s="2">
        <v>0</v>
      </c>
      <c r="Q47" s="10">
        <f>SUM(P47/H47*100)</f>
        <v>0</v>
      </c>
      <c r="R47" s="2" t="s">
        <v>71</v>
      </c>
      <c r="S47" s="2" t="s">
        <v>71</v>
      </c>
      <c r="T47" s="2">
        <v>0</v>
      </c>
      <c r="U47" s="2">
        <v>0</v>
      </c>
      <c r="V47" s="2">
        <v>0</v>
      </c>
      <c r="W47" s="2">
        <v>0</v>
      </c>
    </row>
    <row r="48" spans="1:23" x14ac:dyDescent="0.25">
      <c r="A48" s="2"/>
      <c r="B48" s="2" t="s">
        <v>174</v>
      </c>
      <c r="C48" s="2" t="s">
        <v>175</v>
      </c>
      <c r="D48" s="2">
        <v>1</v>
      </c>
      <c r="E48" s="2">
        <v>100000</v>
      </c>
      <c r="F48" s="2">
        <v>0</v>
      </c>
      <c r="G48" s="2">
        <v>0</v>
      </c>
      <c r="H48" s="2">
        <v>100000</v>
      </c>
      <c r="I48" s="10">
        <f t="shared" si="15"/>
        <v>1.6666666666666667</v>
      </c>
      <c r="J48" s="2">
        <v>100000</v>
      </c>
      <c r="K48" s="2">
        <v>0</v>
      </c>
      <c r="L48" s="2">
        <f t="shared" si="16"/>
        <v>100000</v>
      </c>
      <c r="M48" s="10">
        <f t="shared" si="17"/>
        <v>1.6666666666666667</v>
      </c>
      <c r="N48" s="2">
        <v>0</v>
      </c>
      <c r="O48" s="10">
        <f t="shared" si="18"/>
        <v>1.6666666666666667</v>
      </c>
      <c r="P48" s="2">
        <v>0</v>
      </c>
      <c r="Q48" s="10">
        <f>SUM(P48/H48*100)</f>
        <v>0</v>
      </c>
      <c r="R48" s="2" t="s">
        <v>71</v>
      </c>
      <c r="S48" s="2" t="s">
        <v>71</v>
      </c>
      <c r="T48" s="2">
        <v>0</v>
      </c>
      <c r="U48" s="2">
        <v>0</v>
      </c>
      <c r="V48" s="2">
        <v>0</v>
      </c>
      <c r="W48" s="2">
        <v>0</v>
      </c>
    </row>
    <row r="49" spans="1:23" x14ac:dyDescent="0.25">
      <c r="A49" s="2" t="s">
        <v>143</v>
      </c>
      <c r="B49" s="2" t="s">
        <v>176</v>
      </c>
      <c r="C49" s="2"/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0">
        <f t="shared" si="15"/>
        <v>0</v>
      </c>
      <c r="J49" s="2">
        <v>0</v>
      </c>
      <c r="K49" s="2">
        <v>0</v>
      </c>
      <c r="L49" s="2">
        <f t="shared" si="16"/>
        <v>0</v>
      </c>
      <c r="M49" s="10">
        <f t="shared" si="17"/>
        <v>0</v>
      </c>
      <c r="N49" s="2">
        <v>0</v>
      </c>
      <c r="O49" s="10">
        <f t="shared" si="18"/>
        <v>0</v>
      </c>
      <c r="P49" s="2">
        <v>0</v>
      </c>
      <c r="Q49" s="10">
        <v>0</v>
      </c>
      <c r="R49" s="2" t="s">
        <v>71</v>
      </c>
      <c r="S49" s="2" t="s">
        <v>71</v>
      </c>
      <c r="T49" s="2">
        <v>0</v>
      </c>
      <c r="U49" s="2">
        <v>0</v>
      </c>
      <c r="V49" s="2">
        <v>0</v>
      </c>
      <c r="W49" s="2">
        <v>0</v>
      </c>
    </row>
    <row r="50" spans="1:23" x14ac:dyDescent="0.25">
      <c r="A50" s="2" t="s">
        <v>145</v>
      </c>
      <c r="B50" s="2" t="s">
        <v>177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0">
        <f t="shared" si="15"/>
        <v>0</v>
      </c>
      <c r="J50" s="2">
        <v>0</v>
      </c>
      <c r="K50" s="2">
        <v>0</v>
      </c>
      <c r="L50" s="2">
        <f t="shared" si="16"/>
        <v>0</v>
      </c>
      <c r="M50" s="10">
        <f t="shared" si="17"/>
        <v>0</v>
      </c>
      <c r="N50" s="2">
        <v>0</v>
      </c>
      <c r="O50" s="10">
        <f t="shared" si="18"/>
        <v>0</v>
      </c>
      <c r="P50" s="2">
        <v>0</v>
      </c>
      <c r="Q50" s="10">
        <v>0</v>
      </c>
      <c r="R50" s="2" t="s">
        <v>71</v>
      </c>
      <c r="S50" s="2" t="s">
        <v>71</v>
      </c>
      <c r="T50" s="2">
        <v>0</v>
      </c>
      <c r="U50" s="2">
        <v>0</v>
      </c>
      <c r="V50" s="2">
        <v>0</v>
      </c>
      <c r="W50" s="2">
        <v>0</v>
      </c>
    </row>
    <row r="51" spans="1:23" x14ac:dyDescent="0.25">
      <c r="A51" s="2" t="s">
        <v>178</v>
      </c>
      <c r="B51" s="2" t="s">
        <v>179</v>
      </c>
      <c r="C51" s="2"/>
      <c r="D51" s="2">
        <v>22</v>
      </c>
      <c r="E51" s="2">
        <v>269500</v>
      </c>
      <c r="F51" s="2">
        <v>0</v>
      </c>
      <c r="G51" s="2">
        <v>0</v>
      </c>
      <c r="H51" s="2">
        <v>269500</v>
      </c>
      <c r="I51" s="10">
        <f t="shared" si="15"/>
        <v>4.4916666666666671</v>
      </c>
      <c r="J51" s="2">
        <v>269500</v>
      </c>
      <c r="K51" s="2">
        <v>0</v>
      </c>
      <c r="L51" s="2">
        <f t="shared" si="16"/>
        <v>269500</v>
      </c>
      <c r="M51" s="10">
        <f t="shared" si="17"/>
        <v>4.4916666666666671</v>
      </c>
      <c r="N51" s="2">
        <v>0</v>
      </c>
      <c r="O51" s="10">
        <f t="shared" si="18"/>
        <v>4.4916666666666671</v>
      </c>
      <c r="P51" s="2">
        <v>0</v>
      </c>
      <c r="Q51" s="10">
        <v>0</v>
      </c>
      <c r="R51" s="2" t="s">
        <v>71</v>
      </c>
      <c r="S51" s="2" t="s">
        <v>71</v>
      </c>
      <c r="T51" s="2">
        <v>246400</v>
      </c>
      <c r="U51" s="2">
        <v>0</v>
      </c>
      <c r="V51" s="2">
        <v>0</v>
      </c>
      <c r="W51" s="2">
        <v>0</v>
      </c>
    </row>
    <row r="52" spans="1:23" x14ac:dyDescent="0.25">
      <c r="A52" s="2"/>
      <c r="B52" s="2" t="s">
        <v>180</v>
      </c>
      <c r="C52" s="2" t="s">
        <v>181</v>
      </c>
      <c r="D52" s="2">
        <v>1</v>
      </c>
      <c r="E52" s="2">
        <v>209400</v>
      </c>
      <c r="F52" s="2">
        <v>0</v>
      </c>
      <c r="G52" s="2">
        <v>0</v>
      </c>
      <c r="H52" s="2">
        <v>209400</v>
      </c>
      <c r="I52" s="10">
        <f t="shared" si="15"/>
        <v>3.49</v>
      </c>
      <c r="J52" s="2">
        <v>209400</v>
      </c>
      <c r="K52" s="2">
        <v>0</v>
      </c>
      <c r="L52" s="2">
        <f t="shared" si="16"/>
        <v>209400</v>
      </c>
      <c r="M52" s="10">
        <f t="shared" si="17"/>
        <v>3.49</v>
      </c>
      <c r="N52" s="2">
        <v>0</v>
      </c>
      <c r="O52" s="10">
        <f t="shared" si="18"/>
        <v>3.49</v>
      </c>
      <c r="P52" s="2">
        <v>0</v>
      </c>
      <c r="Q52" s="10">
        <f>SUM(P52/H52*100)</f>
        <v>0</v>
      </c>
      <c r="R52" s="2" t="s">
        <v>71</v>
      </c>
      <c r="S52" s="2" t="s">
        <v>71</v>
      </c>
      <c r="T52" s="2">
        <v>209400</v>
      </c>
      <c r="U52" s="2"/>
      <c r="V52" s="2"/>
      <c r="W52" s="2"/>
    </row>
    <row r="53" spans="1:23" x14ac:dyDescent="0.25">
      <c r="A53" s="2" t="s">
        <v>182</v>
      </c>
      <c r="B53" s="2" t="s">
        <v>106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 t="s">
        <v>183</v>
      </c>
      <c r="C54" s="2"/>
      <c r="D54" s="2">
        <v>13</v>
      </c>
      <c r="E54" s="2">
        <v>32200</v>
      </c>
      <c r="F54" s="2">
        <v>0</v>
      </c>
      <c r="G54" s="2">
        <v>0</v>
      </c>
      <c r="H54" s="2">
        <v>32200</v>
      </c>
      <c r="I54" s="10">
        <f>SUM(H54/6000000*100)</f>
        <v>0.53666666666666663</v>
      </c>
      <c r="J54" s="2">
        <v>32200</v>
      </c>
      <c r="K54" s="2">
        <v>0</v>
      </c>
      <c r="L54" s="2">
        <f>+J54+K54</f>
        <v>32200</v>
      </c>
      <c r="M54" s="10">
        <f>SUM(L54/6000000*100)</f>
        <v>0.53666666666666663</v>
      </c>
      <c r="N54" s="2">
        <v>0</v>
      </c>
      <c r="O54" s="10">
        <f>SUM((H54+N54)/6000000*100)</f>
        <v>0.53666666666666663</v>
      </c>
      <c r="P54" s="2">
        <v>0</v>
      </c>
      <c r="Q54" s="10">
        <v>0</v>
      </c>
      <c r="R54" s="2" t="s">
        <v>71</v>
      </c>
      <c r="S54" s="2" t="s">
        <v>71</v>
      </c>
      <c r="T54" s="2">
        <v>32200</v>
      </c>
      <c r="U54" s="2">
        <v>0</v>
      </c>
      <c r="V54" s="2">
        <v>0</v>
      </c>
      <c r="W54" s="2">
        <v>0</v>
      </c>
    </row>
    <row r="55" spans="1:23" x14ac:dyDescent="0.25">
      <c r="A55" s="2"/>
      <c r="B55" s="2" t="s">
        <v>184</v>
      </c>
      <c r="C55" s="2"/>
      <c r="D55" s="2">
        <v>7</v>
      </c>
      <c r="E55" s="2">
        <v>4700</v>
      </c>
      <c r="F55" s="2">
        <v>0</v>
      </c>
      <c r="G55" s="2">
        <v>0</v>
      </c>
      <c r="H55" s="2">
        <v>4700</v>
      </c>
      <c r="I55" s="10">
        <f>SUM(H55/6000000*100)</f>
        <v>7.8333333333333338E-2</v>
      </c>
      <c r="J55" s="2">
        <v>4700</v>
      </c>
      <c r="K55" s="2">
        <v>0</v>
      </c>
      <c r="L55" s="2">
        <f>+J55+K55</f>
        <v>4700</v>
      </c>
      <c r="M55" s="10">
        <f>SUM(L55/6000000*100)</f>
        <v>7.8333333333333338E-2</v>
      </c>
      <c r="N55" s="2">
        <v>0</v>
      </c>
      <c r="O55" s="10">
        <f>SUM((H55+N55)/6000000*100)</f>
        <v>7.8333333333333338E-2</v>
      </c>
      <c r="P55" s="2">
        <v>0</v>
      </c>
      <c r="Q55" s="10">
        <v>0</v>
      </c>
      <c r="R55" s="2" t="s">
        <v>71</v>
      </c>
      <c r="S55" s="2" t="s">
        <v>71</v>
      </c>
      <c r="T55" s="2">
        <v>4700</v>
      </c>
      <c r="U55" s="2">
        <v>0</v>
      </c>
      <c r="V55" s="2">
        <v>0</v>
      </c>
      <c r="W55" s="2">
        <v>0</v>
      </c>
    </row>
    <row r="56" spans="1:23" s="4" customFormat="1" x14ac:dyDescent="0.25">
      <c r="A56" s="8"/>
      <c r="B56" s="8" t="s">
        <v>185</v>
      </c>
      <c r="C56" s="8"/>
      <c r="D56" s="8">
        <f t="shared" ref="D56:P56" si="19">+D37+D38+D39+D40+D41+D42+D43+D44+D46+D49+D50+D51+D54+D55</f>
        <v>1973</v>
      </c>
      <c r="E56" s="8">
        <f t="shared" si="19"/>
        <v>2188200</v>
      </c>
      <c r="F56" s="8">
        <f t="shared" si="19"/>
        <v>0</v>
      </c>
      <c r="G56" s="8">
        <f t="shared" si="19"/>
        <v>0</v>
      </c>
      <c r="H56" s="8">
        <f t="shared" si="19"/>
        <v>2188200</v>
      </c>
      <c r="I56" s="11">
        <f t="shared" si="19"/>
        <v>36.47</v>
      </c>
      <c r="J56" s="8">
        <f t="shared" si="19"/>
        <v>2188200</v>
      </c>
      <c r="K56" s="8">
        <f t="shared" si="19"/>
        <v>0</v>
      </c>
      <c r="L56" s="8">
        <f t="shared" si="19"/>
        <v>2188200</v>
      </c>
      <c r="M56" s="11">
        <f t="shared" si="19"/>
        <v>36.47</v>
      </c>
      <c r="N56" s="8">
        <f t="shared" si="19"/>
        <v>0</v>
      </c>
      <c r="O56" s="11">
        <f t="shared" si="19"/>
        <v>36.47</v>
      </c>
      <c r="P56" s="8">
        <f t="shared" si="19"/>
        <v>0</v>
      </c>
      <c r="Q56" s="11">
        <v>0</v>
      </c>
      <c r="R56" s="8"/>
      <c r="S56" s="8"/>
      <c r="T56" s="8">
        <f>+T37+T38+T39+T40+T41+T42+T43+T44+T46+T49+T50+T51+T54+T55</f>
        <v>624200</v>
      </c>
      <c r="U56" s="8"/>
      <c r="V56" s="8"/>
      <c r="W56" s="8"/>
    </row>
    <row r="57" spans="1:23" s="4" customFormat="1" x14ac:dyDescent="0.25">
      <c r="A57" s="8"/>
      <c r="B57" s="8" t="s">
        <v>186</v>
      </c>
      <c r="C57" s="8"/>
      <c r="D57" s="8">
        <f t="shared" ref="D57:P57" si="20">+D21+D30+D35+D56</f>
        <v>1976</v>
      </c>
      <c r="E57" s="8">
        <f t="shared" si="20"/>
        <v>2668200</v>
      </c>
      <c r="F57" s="8">
        <f t="shared" si="20"/>
        <v>0</v>
      </c>
      <c r="G57" s="8">
        <f t="shared" si="20"/>
        <v>0</v>
      </c>
      <c r="H57" s="8">
        <f t="shared" si="20"/>
        <v>2668200</v>
      </c>
      <c r="I57" s="11">
        <f t="shared" si="20"/>
        <v>44.47</v>
      </c>
      <c r="J57" s="8">
        <f t="shared" si="20"/>
        <v>2668200</v>
      </c>
      <c r="K57" s="8">
        <f t="shared" si="20"/>
        <v>0</v>
      </c>
      <c r="L57" s="8">
        <f t="shared" si="20"/>
        <v>2668200</v>
      </c>
      <c r="M57" s="11">
        <f t="shared" si="20"/>
        <v>44.47</v>
      </c>
      <c r="N57" s="8">
        <f t="shared" si="20"/>
        <v>0</v>
      </c>
      <c r="O57" s="11">
        <f t="shared" si="20"/>
        <v>44.47</v>
      </c>
      <c r="P57" s="8">
        <f t="shared" si="20"/>
        <v>0</v>
      </c>
      <c r="Q57" s="11">
        <v>0</v>
      </c>
      <c r="R57" s="8"/>
      <c r="S57" s="8"/>
      <c r="T57" s="8">
        <f>+T21+T30+T35+T56</f>
        <v>1059200</v>
      </c>
      <c r="U57" s="8">
        <f>+U21+U30+U35+U56</f>
        <v>0</v>
      </c>
      <c r="V57" s="8">
        <f>+V21+V30+V35+V56</f>
        <v>0</v>
      </c>
      <c r="W57" s="8">
        <f>+W21+W30+W35+W56</f>
        <v>0</v>
      </c>
    </row>
  </sheetData>
  <mergeCells count="9">
    <mergeCell ref="U3:W3"/>
    <mergeCell ref="J4:L4"/>
    <mergeCell ref="U4:W4"/>
    <mergeCell ref="J6:M6"/>
    <mergeCell ref="P6:Q6"/>
    <mergeCell ref="R6:S6"/>
    <mergeCell ref="J3:M3"/>
    <mergeCell ref="P3:Q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187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188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189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190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191</v>
      </c>
      <c r="B1" s="14"/>
      <c r="C1" s="14"/>
      <c r="D1" s="14"/>
    </row>
    <row r="2" spans="1:4" x14ac:dyDescent="0.25">
      <c r="A2" s="2" t="s">
        <v>192</v>
      </c>
      <c r="B2" s="2" t="s">
        <v>193</v>
      </c>
      <c r="C2" s="2" t="s">
        <v>194</v>
      </c>
      <c r="D2" s="2" t="s">
        <v>195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6" t="s">
        <v>196</v>
      </c>
      <c r="B1" s="26"/>
    </row>
    <row r="2" spans="1:2" x14ac:dyDescent="0.25">
      <c r="A2" s="2" t="s">
        <v>34</v>
      </c>
      <c r="B2" s="2" t="s">
        <v>194</v>
      </c>
    </row>
    <row r="3" spans="1:2" x14ac:dyDescent="0.25">
      <c r="A3" s="2">
        <v>0</v>
      </c>
      <c r="B3" s="2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 x14ac:dyDescent="0.2"/>
    <row r="2" spans="1:10" s="5" customFormat="1" ht="15.75" x14ac:dyDescent="0.25">
      <c r="A2" s="27" t="s">
        <v>197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5" customFormat="1" ht="51" x14ac:dyDescent="0.2">
      <c r="A3" s="16" t="s">
        <v>198</v>
      </c>
      <c r="B3" s="28" t="s">
        <v>199</v>
      </c>
      <c r="C3" s="28"/>
      <c r="D3" s="28"/>
      <c r="E3" s="28" t="s">
        <v>200</v>
      </c>
      <c r="F3" s="28"/>
      <c r="G3" s="28"/>
      <c r="H3" s="29" t="s">
        <v>201</v>
      </c>
      <c r="I3" s="29"/>
      <c r="J3" s="17" t="s">
        <v>202</v>
      </c>
    </row>
    <row r="4" spans="1:10" s="15" customFormat="1" ht="12.75" x14ac:dyDescent="0.2">
      <c r="A4" s="16" t="s">
        <v>203</v>
      </c>
      <c r="B4" s="29" t="s">
        <v>204</v>
      </c>
      <c r="C4" s="29"/>
      <c r="D4" s="29"/>
      <c r="E4" s="29" t="s">
        <v>205</v>
      </c>
      <c r="F4" s="29"/>
      <c r="G4" s="29"/>
      <c r="H4" s="29" t="s">
        <v>206</v>
      </c>
      <c r="I4" s="29"/>
      <c r="J4" s="18" t="s">
        <v>207</v>
      </c>
    </row>
    <row r="5" spans="1:10" s="15" customFormat="1" ht="51" x14ac:dyDescent="0.2">
      <c r="A5" s="16" t="s">
        <v>208</v>
      </c>
      <c r="B5" s="16" t="s">
        <v>209</v>
      </c>
      <c r="C5" s="16" t="s">
        <v>81</v>
      </c>
      <c r="D5" s="16" t="s">
        <v>210</v>
      </c>
      <c r="E5" s="16" t="s">
        <v>209</v>
      </c>
      <c r="F5" s="16" t="s">
        <v>81</v>
      </c>
      <c r="G5" s="16" t="s">
        <v>210</v>
      </c>
      <c r="H5" s="16" t="s">
        <v>211</v>
      </c>
      <c r="I5" s="17" t="s">
        <v>212</v>
      </c>
      <c r="J5" s="16"/>
    </row>
    <row r="6" spans="1:10" x14ac:dyDescent="0.25">
      <c r="A6" s="2">
        <v>1</v>
      </c>
      <c r="B6" s="9" t="s">
        <v>213</v>
      </c>
      <c r="C6" s="9" t="s">
        <v>213</v>
      </c>
      <c r="D6" s="9" t="s">
        <v>213</v>
      </c>
      <c r="E6" s="9" t="s">
        <v>213</v>
      </c>
      <c r="F6" s="9" t="s">
        <v>213</v>
      </c>
      <c r="G6" s="9" t="s">
        <v>213</v>
      </c>
      <c r="H6" s="9" t="s">
        <v>213</v>
      </c>
      <c r="I6" s="9" t="s">
        <v>213</v>
      </c>
      <c r="J6" s="9" t="s">
        <v>213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214</v>
      </c>
      <c r="B1" s="14"/>
      <c r="C1" s="14"/>
      <c r="D1" s="14"/>
    </row>
    <row r="2" spans="1:4" x14ac:dyDescent="0.25">
      <c r="A2" s="2"/>
      <c r="B2" s="2" t="s">
        <v>215</v>
      </c>
      <c r="C2" s="2" t="s">
        <v>216</v>
      </c>
      <c r="D2" s="2" t="s">
        <v>217</v>
      </c>
    </row>
    <row r="3" spans="1:4" x14ac:dyDescent="0.25">
      <c r="A3" s="2" t="s">
        <v>218</v>
      </c>
      <c r="B3" s="2" t="s">
        <v>219</v>
      </c>
      <c r="C3" s="2" t="s">
        <v>219</v>
      </c>
      <c r="D3" s="3" t="s">
        <v>219</v>
      </c>
    </row>
    <row r="4" spans="1:4" x14ac:dyDescent="0.25">
      <c r="A4" s="2" t="s">
        <v>220</v>
      </c>
      <c r="B4" s="2" t="s">
        <v>219</v>
      </c>
      <c r="C4" s="2" t="s">
        <v>219</v>
      </c>
      <c r="D4" s="3" t="s">
        <v>219</v>
      </c>
    </row>
    <row r="5" spans="1:4" x14ac:dyDescent="0.25">
      <c r="A5" s="2" t="s">
        <v>221</v>
      </c>
      <c r="B5" s="2" t="s">
        <v>219</v>
      </c>
      <c r="C5" s="2" t="s">
        <v>219</v>
      </c>
      <c r="D5" s="3" t="s">
        <v>219</v>
      </c>
    </row>
    <row r="6" spans="1:4" x14ac:dyDescent="0.25">
      <c r="A6" s="2" t="s">
        <v>222</v>
      </c>
      <c r="B6" s="2" t="s">
        <v>219</v>
      </c>
      <c r="C6" s="2" t="s">
        <v>219</v>
      </c>
      <c r="D6" s="3" t="s">
        <v>219</v>
      </c>
    </row>
    <row r="7" spans="1:4" x14ac:dyDescent="0.25">
      <c r="A7" s="2" t="s">
        <v>223</v>
      </c>
      <c r="B7" s="2" t="s">
        <v>219</v>
      </c>
      <c r="C7" s="2" t="s">
        <v>219</v>
      </c>
      <c r="D7" s="3" t="s">
        <v>219</v>
      </c>
    </row>
    <row r="8" spans="1:4" x14ac:dyDescent="0.25">
      <c r="A8" s="2"/>
      <c r="B8" s="2"/>
      <c r="C8" s="2"/>
      <c r="D8" s="2"/>
    </row>
  </sheetData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2022-10-07T13:53:23Z</dcterms:created>
  <dcterms:modified xsi:type="dcterms:W3CDTF">2023-02-18T09:30:10Z</dcterms:modified>
</cp:coreProperties>
</file>