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5480" windowHeight="9990" tabRatio="869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L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M7" i="5"/>
  <c r="L7" i="5"/>
  <c r="I7" i="5"/>
  <c r="I10" i="5" s="1"/>
  <c r="T36" i="4"/>
  <c r="P36" i="4"/>
  <c r="N36" i="4"/>
  <c r="K36" i="4"/>
  <c r="J36" i="4"/>
  <c r="H36" i="4"/>
  <c r="G36" i="4"/>
  <c r="F36" i="4"/>
  <c r="E36" i="4"/>
  <c r="D36" i="4"/>
  <c r="O35" i="4"/>
  <c r="M35" i="4"/>
  <c r="L35" i="4"/>
  <c r="I35" i="4"/>
  <c r="O34" i="4"/>
  <c r="M34" i="4"/>
  <c r="L34" i="4"/>
  <c r="I34" i="4"/>
  <c r="Q33" i="4"/>
  <c r="O33" i="4"/>
  <c r="L33" i="4"/>
  <c r="M33" i="4" s="1"/>
  <c r="I33" i="4"/>
  <c r="Q32" i="4"/>
  <c r="O32" i="4"/>
  <c r="L32" i="4"/>
  <c r="M32" i="4" s="1"/>
  <c r="I32" i="4"/>
  <c r="O31" i="4"/>
  <c r="L31" i="4"/>
  <c r="M31" i="4" s="1"/>
  <c r="I31" i="4"/>
  <c r="O29" i="4"/>
  <c r="L29" i="4"/>
  <c r="M29" i="4" s="1"/>
  <c r="I29" i="4"/>
  <c r="O28" i="4"/>
  <c r="L28" i="4"/>
  <c r="M28" i="4" s="1"/>
  <c r="I28" i="4"/>
  <c r="O27" i="4"/>
  <c r="L27" i="4"/>
  <c r="M27" i="4" s="1"/>
  <c r="I27" i="4"/>
  <c r="O25" i="4"/>
  <c r="L25" i="4"/>
  <c r="M25" i="4" s="1"/>
  <c r="I25" i="4"/>
  <c r="O24" i="4"/>
  <c r="O36" i="4" s="1"/>
  <c r="L24" i="4"/>
  <c r="L36" i="4" s="1"/>
  <c r="I24" i="4"/>
  <c r="I36" i="4" s="1"/>
  <c r="T22" i="4"/>
  <c r="S22" i="4"/>
  <c r="R22" i="4"/>
  <c r="P22" i="4"/>
  <c r="N22" i="4"/>
  <c r="K22" i="4"/>
  <c r="J22" i="4"/>
  <c r="I22" i="4"/>
  <c r="H22" i="4"/>
  <c r="G22" i="4"/>
  <c r="F22" i="4"/>
  <c r="E22" i="4"/>
  <c r="D22" i="4"/>
  <c r="O21" i="4"/>
  <c r="O22" i="4" s="1"/>
  <c r="L21" i="4"/>
  <c r="M21" i="4" s="1"/>
  <c r="M22" i="4" s="1"/>
  <c r="I21" i="4"/>
  <c r="T20" i="4"/>
  <c r="T37" i="4" s="1"/>
  <c r="P20" i="4"/>
  <c r="P37" i="4" s="1"/>
  <c r="N20" i="4"/>
  <c r="N37" i="4" s="1"/>
  <c r="K20" i="4"/>
  <c r="K37" i="4" s="1"/>
  <c r="J20" i="4"/>
  <c r="J37" i="4" s="1"/>
  <c r="H20" i="4"/>
  <c r="H37" i="4" s="1"/>
  <c r="G20" i="4"/>
  <c r="G37" i="4" s="1"/>
  <c r="F20" i="4"/>
  <c r="F37" i="4" s="1"/>
  <c r="E20" i="4"/>
  <c r="E37" i="4" s="1"/>
  <c r="D20" i="4"/>
  <c r="D37" i="4" s="1"/>
  <c r="O18" i="4"/>
  <c r="L18" i="4"/>
  <c r="M18" i="4" s="1"/>
  <c r="I18" i="4"/>
  <c r="O17" i="4"/>
  <c r="L17" i="4"/>
  <c r="M17" i="4" s="1"/>
  <c r="I17" i="4"/>
  <c r="Q16" i="4"/>
  <c r="O16" i="4"/>
  <c r="L16" i="4"/>
  <c r="M16" i="4" s="1"/>
  <c r="I16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L20" i="4" s="1"/>
  <c r="I11" i="4"/>
  <c r="Q10" i="4"/>
  <c r="O10" i="4"/>
  <c r="L10" i="4"/>
  <c r="M10" i="4" s="1"/>
  <c r="I10" i="4"/>
  <c r="Q9" i="4"/>
  <c r="O9" i="4"/>
  <c r="M9" i="4"/>
  <c r="L9" i="4"/>
  <c r="I9" i="4"/>
  <c r="O8" i="4"/>
  <c r="O20" i="4" s="1"/>
  <c r="O37" i="4" s="1"/>
  <c r="M8" i="4"/>
  <c r="L8" i="4"/>
  <c r="I8" i="4"/>
  <c r="I20" i="4" s="1"/>
  <c r="I37" i="4" s="1"/>
  <c r="T29" i="3"/>
  <c r="S29" i="3"/>
  <c r="R29" i="3"/>
  <c r="P29" i="3"/>
  <c r="N29" i="3"/>
  <c r="L29" i="3"/>
  <c r="K29" i="3"/>
  <c r="J29" i="3"/>
  <c r="H29" i="3"/>
  <c r="G29" i="3"/>
  <c r="F29" i="3"/>
  <c r="E29" i="3"/>
  <c r="D29" i="3"/>
  <c r="O27" i="3"/>
  <c r="M27" i="3"/>
  <c r="L27" i="3"/>
  <c r="I27" i="3"/>
  <c r="O25" i="3"/>
  <c r="M25" i="3"/>
  <c r="L25" i="3"/>
  <c r="I25" i="3"/>
  <c r="O23" i="3"/>
  <c r="M23" i="3"/>
  <c r="L23" i="3"/>
  <c r="I23" i="3"/>
  <c r="O22" i="3"/>
  <c r="M22" i="3"/>
  <c r="L22" i="3"/>
  <c r="I22" i="3"/>
  <c r="O21" i="3"/>
  <c r="O29" i="3" s="1"/>
  <c r="M21" i="3"/>
  <c r="M29" i="3" s="1"/>
  <c r="L21" i="3"/>
  <c r="I21" i="3"/>
  <c r="I29" i="3" s="1"/>
  <c r="T19" i="3"/>
  <c r="T30" i="3" s="1"/>
  <c r="S19" i="3"/>
  <c r="R19" i="3"/>
  <c r="R30" i="3" s="1"/>
  <c r="P19" i="3"/>
  <c r="P30" i="3" s="1"/>
  <c r="N19" i="3"/>
  <c r="N30" i="3" s="1"/>
  <c r="K19" i="3"/>
  <c r="K30" i="3" s="1"/>
  <c r="J19" i="3"/>
  <c r="J30" i="3" s="1"/>
  <c r="H19" i="3"/>
  <c r="H30" i="3" s="1"/>
  <c r="G19" i="3"/>
  <c r="G30" i="3" s="1"/>
  <c r="F19" i="3"/>
  <c r="F30" i="3" s="1"/>
  <c r="E19" i="3"/>
  <c r="E30" i="3" s="1"/>
  <c r="D19" i="3"/>
  <c r="D30" i="3" s="1"/>
  <c r="O18" i="3"/>
  <c r="M18" i="3"/>
  <c r="L18" i="3"/>
  <c r="I18" i="3"/>
  <c r="O17" i="3"/>
  <c r="M17" i="3"/>
  <c r="L17" i="3"/>
  <c r="I17" i="3"/>
  <c r="O16" i="3"/>
  <c r="O19" i="3" s="1"/>
  <c r="O30" i="3" s="1"/>
  <c r="M16" i="3"/>
  <c r="L16" i="3"/>
  <c r="I16" i="3"/>
  <c r="S15" i="3"/>
  <c r="Q15" i="3"/>
  <c r="O15" i="3"/>
  <c r="L15" i="3"/>
  <c r="M15" i="3" s="1"/>
  <c r="I15" i="3"/>
  <c r="S14" i="3"/>
  <c r="Q14" i="3"/>
  <c r="O14" i="3"/>
  <c r="M14" i="3"/>
  <c r="L14" i="3"/>
  <c r="I14" i="3"/>
  <c r="S13" i="3"/>
  <c r="Q13" i="3"/>
  <c r="O13" i="3"/>
  <c r="L13" i="3"/>
  <c r="M13" i="3" s="1"/>
  <c r="I13" i="3"/>
  <c r="S12" i="3"/>
  <c r="Q12" i="3"/>
  <c r="O12" i="3"/>
  <c r="M12" i="3"/>
  <c r="L12" i="3"/>
  <c r="I12" i="3"/>
  <c r="S11" i="3"/>
  <c r="Q11" i="3"/>
  <c r="O11" i="3"/>
  <c r="L11" i="3"/>
  <c r="M11" i="3" s="1"/>
  <c r="I11" i="3"/>
  <c r="S10" i="3"/>
  <c r="Q10" i="3"/>
  <c r="O10" i="3"/>
  <c r="M10" i="3"/>
  <c r="L10" i="3"/>
  <c r="I10" i="3"/>
  <c r="S9" i="3"/>
  <c r="Q9" i="3"/>
  <c r="O9" i="3"/>
  <c r="L9" i="3"/>
  <c r="M9" i="3" s="1"/>
  <c r="I9" i="3"/>
  <c r="O8" i="3"/>
  <c r="L8" i="3"/>
  <c r="L19" i="3" s="1"/>
  <c r="L30" i="3" s="1"/>
  <c r="I8" i="3"/>
  <c r="I19" i="3" s="1"/>
  <c r="S15" i="2"/>
  <c r="Q15" i="2"/>
  <c r="P15" i="2"/>
  <c r="O15" i="2"/>
  <c r="M15" i="2"/>
  <c r="K15" i="2"/>
  <c r="J15" i="2"/>
  <c r="I15" i="2"/>
  <c r="G15" i="2"/>
  <c r="F15" i="2"/>
  <c r="E15" i="2"/>
  <c r="D15" i="2"/>
  <c r="C15" i="2"/>
  <c r="N13" i="2"/>
  <c r="L13" i="2"/>
  <c r="H13" i="2"/>
  <c r="H15" i="2" s="1"/>
  <c r="L12" i="2"/>
  <c r="P10" i="2"/>
  <c r="N10" i="2"/>
  <c r="L10" i="2"/>
  <c r="L15" i="2" s="1"/>
  <c r="H10" i="2"/>
  <c r="R9" i="2"/>
  <c r="R15" i="2" s="1"/>
  <c r="P9" i="2"/>
  <c r="N9" i="2"/>
  <c r="N15" i="2" s="1"/>
  <c r="L9" i="2"/>
  <c r="H9" i="2"/>
  <c r="I30" i="3" l="1"/>
  <c r="M20" i="4"/>
  <c r="M37" i="4" s="1"/>
  <c r="M10" i="5"/>
  <c r="S30" i="3"/>
  <c r="M8" i="3"/>
  <c r="M19" i="3" s="1"/>
  <c r="M30" i="3" s="1"/>
  <c r="M11" i="4"/>
  <c r="L22" i="4"/>
  <c r="L37" i="4" s="1"/>
  <c r="M24" i="4"/>
  <c r="M36" i="4" s="1"/>
</calcChain>
</file>

<file path=xl/sharedStrings.xml><?xml version="1.0" encoding="utf-8"?>
<sst xmlns="http://schemas.openxmlformats.org/spreadsheetml/2006/main" count="360" uniqueCount="166">
  <si>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</si>
  <si>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</si>
  <si>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</si>
  <si>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</si>
  <si>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</si>
  <si>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</si>
  <si>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</si>
  <si>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30/06/2016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</si>
  <si>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</si>
  <si>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</si>
  <si>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</si>
  <si>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</si>
  <si>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</si>
  <si>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</si>
  <si>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</si>
  <si>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</si>
  <si>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</si>
  <si>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</si>
  <si>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</si>
  <si>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</si>
  <si>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</si>
  <si>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</si>
  <si>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</si>
  <si>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</si>
  <si>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</si>
  <si>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</si>
  <si>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</si>
  <si>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</si>
  <si>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</si>
  <si>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</si>
  <si>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</si>
  <si>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</si>
  <si>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</si>
  <si>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</si>
  <si>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</si>
  <si>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</si>
  <si>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</si>
  <si>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</si>
  <si>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</si>
  <si>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</si>
  <si>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</si>
  <si>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</si>
  <si>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</si>
  <si>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</si>
  <si>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</si>
  <si>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</si>
  <si>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</si>
  <si>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</si>
  <si>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</si>
  <si>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</si>
  <si>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</si>
  <si>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</si>
  <si>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</si>
  <si>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</si>
  <si>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</si>
  <si>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</si>
  <si>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</si>
  <si>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</si>
  <si>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</si>
  <si>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</si>
  <si>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</si>
  <si>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</si>
  <si>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</si>
  <si>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</si>
  <si>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</si>
  <si>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</si>
  <si>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</si>
  <si>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</si>
  <si>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</si>
  <si>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</si>
  <si>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</si>
  <si>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</si>
  <si>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</si>
  <si>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</si>
  <si>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</si>
  <si>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</si>
  <si>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</si>
  <si>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</si>
  <si>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</si>
  <si>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</si>
  <si>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</si>
  <si>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</si>
  <si>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</si>
  <si>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</si>
  <si>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</si>
  <si>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</si>
  <si>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</si>
  <si>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</si>
  <si>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</si>
  <si>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</si>
  <si>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</si>
  <si>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</si>
  <si>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</si>
  <si>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</si>
  <si>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</si>
  <si>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</si>
  <si>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</si>
  <si>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</si>
  <si>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</si>
  <si>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</si>
  <si>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</si>
  <si>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</si>
  <si>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</si>
  <si>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</si>
  <si>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</si>
  <si>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</si>
  <si>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</si>
  <si>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</si>
  <si>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</si>
  <si>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</si>
  <si>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</si>
  <si>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</si>
  <si>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</si>
  <si>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</si>
  <si>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</si>
  <si>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</si>
  <si>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</si>
  <si>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</si>
  <si>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</si>
  <si>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</si>
  <si>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</si>
  <si>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</si>
  <si>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</si>
  <si>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</si>
  <si>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</si>
  <si>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</si>
  <si>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</si>
  <si>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</si>
  <si>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</si>
  <si>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</si>
  <si>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</si>
  <si>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</si>
  <si>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</si>
  <si>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</si>
  <si>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</si>
  <si>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</si>
  <si>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</si>
  <si>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</si>
  <si>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</si>
  <si>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</si>
  <si>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</si>
  <si>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</si>
  <si>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</si>
  <si>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</si>
  <si>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</si>
  <si>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</si>
  <si>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</si>
  <si>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</si>
  <si>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</si>
  <si>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</si>
  <si>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</si>
  <si>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</si>
  <si>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</si>
  <si>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</si>
  <si>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</si>
  <si>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</si>
  <si>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</si>
  <si>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</si>
  <si>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</si>
  <si>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</si>
  <si>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</si>
  <si>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</si>
  <si>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</si>
  <si>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</si>
  <si>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</si>
  <si>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AASPG1887D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</si>
</sst>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24" sqref="H24"/>
    </sheetView>
  </sheetViews>
  <sheetFormatPr defaultRowHeight="15" x14ac:dyDescent="0.25"/>
  <cols>
    <col min="1" max="1" width="10.7109375" style="14" customWidth="1"/>
    <col min="2" max="2" width="110.7109375" customWidth="1"/>
    <col min="3" max="4" width="10.7109375" customWidth="1"/>
  </cols>
  <sheetData>
    <row r="1" spans="1:4" x14ac:dyDescent="0.25">
      <c r="A1" s="16" t="s">
        <v>0</v>
      </c>
      <c r="B1" s="16"/>
      <c r="C1" s="16"/>
      <c r="D1" s="16"/>
    </row>
    <row r="3" spans="1:4" x14ac:dyDescent="0.25">
      <c r="A3" s="23" t="s">
        <v>1</v>
      </c>
      <c r="B3" t="s">
        <v>2</v>
      </c>
    </row>
    <row r="4" spans="1:4" x14ac:dyDescent="0.25">
      <c r="A4" s="23" t="s">
        <v>3</v>
      </c>
      <c r="B4" t="s">
        <v>4</v>
      </c>
    </row>
    <row r="5" spans="1:4" x14ac:dyDescent="0.25">
      <c r="A5" s="2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23" t="s">
        <v>9</v>
      </c>
      <c r="B8" t="s">
        <v>10</v>
      </c>
    </row>
    <row r="9" spans="1:4" x14ac:dyDescent="0.25">
      <c r="A9" s="15"/>
      <c r="B9" s="1" t="s">
        <v>11</v>
      </c>
      <c r="C9" s="1" t="s">
        <v>12</v>
      </c>
      <c r="D9" s="1" t="s">
        <v>13</v>
      </c>
    </row>
    <row r="10" spans="1:4" x14ac:dyDescent="0.25">
      <c r="A10" s="24" t="s">
        <v>14</v>
      </c>
      <c r="B10" s="1" t="s">
        <v>15</v>
      </c>
      <c r="C10" s="1"/>
      <c r="D10" s="1"/>
    </row>
    <row r="11" spans="1:4" x14ac:dyDescent="0.25">
      <c r="A11" s="24" t="s">
        <v>16</v>
      </c>
      <c r="B11" s="1" t="s">
        <v>17</v>
      </c>
      <c r="C11" s="1"/>
      <c r="D11" s="1"/>
    </row>
    <row r="12" spans="1:4" x14ac:dyDescent="0.25">
      <c r="A12" s="24" t="s">
        <v>18</v>
      </c>
      <c r="B12" s="1" t="s">
        <v>19</v>
      </c>
      <c r="C12" s="1"/>
      <c r="D12" s="1"/>
    </row>
    <row r="13" spans="1:4" x14ac:dyDescent="0.25">
      <c r="A13" s="24" t="s">
        <v>20</v>
      </c>
      <c r="B13" s="1" t="s">
        <v>21</v>
      </c>
      <c r="C13" s="1"/>
      <c r="D13" s="1"/>
    </row>
    <row r="14" spans="1:4" x14ac:dyDescent="0.25">
      <c r="A14" s="24" t="s">
        <v>22</v>
      </c>
      <c r="B14" s="1" t="s">
        <v>23</v>
      </c>
      <c r="C14" s="1"/>
      <c r="D14" s="1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23" t="s">
        <v>29</v>
      </c>
      <c r="B24" t="s">
        <v>30</v>
      </c>
    </row>
    <row r="25" spans="1:2" s="3" customFormat="1" x14ac:dyDescent="0.25">
      <c r="A25" s="25"/>
    </row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8"/>
      <c r="B1" s="18"/>
      <c r="C1" s="18"/>
      <c r="D1" s="18"/>
    </row>
    <row r="2" spans="1:19" s="4" customFormat="1" ht="15.75" x14ac:dyDescent="0.25">
      <c r="A2" s="4" t="s">
        <v>32</v>
      </c>
    </row>
    <row r="4" spans="1:19" s="3" customFormat="1" ht="75" customHeight="1" x14ac:dyDescent="0.25">
      <c r="A4" s="5" t="s">
        <v>31</v>
      </c>
      <c r="B4" s="6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  <c r="I4" s="19" t="s">
        <v>40</v>
      </c>
      <c r="J4" s="19"/>
      <c r="K4" s="19"/>
      <c r="L4" s="19"/>
      <c r="M4" s="5" t="s">
        <v>41</v>
      </c>
      <c r="N4" s="5" t="s">
        <v>42</v>
      </c>
      <c r="O4" s="19" t="s">
        <v>43</v>
      </c>
      <c r="P4" s="19"/>
      <c r="Q4" s="19" t="s">
        <v>44</v>
      </c>
      <c r="R4" s="19"/>
      <c r="S4" s="5" t="s">
        <v>45</v>
      </c>
    </row>
    <row r="5" spans="1:19" s="3" customFormat="1" ht="30" customHeight="1" x14ac:dyDescent="0.25">
      <c r="A5" s="7"/>
      <c r="B5" s="7"/>
      <c r="C5" s="7"/>
      <c r="D5" s="7"/>
      <c r="E5" s="7"/>
      <c r="F5" s="7"/>
      <c r="G5" s="7"/>
      <c r="H5" s="7"/>
      <c r="I5" s="20" t="s">
        <v>46</v>
      </c>
      <c r="J5" s="20"/>
      <c r="K5" s="20"/>
      <c r="L5" s="5" t="s">
        <v>47</v>
      </c>
      <c r="M5" s="7"/>
      <c r="N5" s="7"/>
      <c r="O5" s="5" t="s">
        <v>48</v>
      </c>
      <c r="P5" s="5" t="s">
        <v>49</v>
      </c>
      <c r="Q5" s="5" t="s">
        <v>48</v>
      </c>
      <c r="R5" s="5" t="s">
        <v>49</v>
      </c>
      <c r="S5" s="7"/>
    </row>
    <row r="6" spans="1:19" s="3" customFormat="1" x14ac:dyDescent="0.25">
      <c r="A6" s="7"/>
      <c r="B6" s="7"/>
      <c r="C6" s="7"/>
      <c r="D6" s="7"/>
      <c r="E6" s="7"/>
      <c r="F6" s="7"/>
      <c r="G6" s="7"/>
      <c r="H6" s="7"/>
      <c r="I6" s="5" t="s">
        <v>50</v>
      </c>
      <c r="J6" s="5" t="s">
        <v>51</v>
      </c>
      <c r="K6" s="5" t="s">
        <v>52</v>
      </c>
      <c r="L6" s="7"/>
      <c r="M6" s="7"/>
      <c r="N6" s="7"/>
      <c r="O6" s="7"/>
      <c r="P6" s="7"/>
      <c r="Q6" s="7"/>
      <c r="R6" s="7"/>
      <c r="S6" s="7"/>
    </row>
    <row r="7" spans="1:19" x14ac:dyDescent="0.2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17" t="s">
        <v>61</v>
      </c>
      <c r="J7" s="17"/>
      <c r="K7" s="17"/>
      <c r="L7" s="17"/>
      <c r="M7" s="8" t="s">
        <v>62</v>
      </c>
      <c r="N7" s="8" t="s">
        <v>63</v>
      </c>
      <c r="O7" s="17" t="s">
        <v>64</v>
      </c>
      <c r="P7" s="17"/>
      <c r="Q7" s="17" t="s">
        <v>65</v>
      </c>
      <c r="R7" s="17"/>
      <c r="S7" s="8" t="s">
        <v>66</v>
      </c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 t="s">
        <v>67</v>
      </c>
      <c r="B9" s="1" t="s">
        <v>68</v>
      </c>
      <c r="C9" s="1">
        <v>7</v>
      </c>
      <c r="D9" s="1">
        <v>3331800</v>
      </c>
      <c r="E9" s="1">
        <v>0</v>
      </c>
      <c r="F9" s="1">
        <v>0</v>
      </c>
      <c r="G9" s="1">
        <v>3331800</v>
      </c>
      <c r="H9" s="9">
        <f>SUM(G9/6000000*100)</f>
        <v>55.53</v>
      </c>
      <c r="I9" s="1">
        <v>3331800</v>
      </c>
      <c r="J9" s="1">
        <v>0</v>
      </c>
      <c r="K9" s="1">
        <v>3331800</v>
      </c>
      <c r="L9" s="9">
        <f>SUM(K9/6000000*100)</f>
        <v>55.53</v>
      </c>
      <c r="M9" s="1">
        <v>0</v>
      </c>
      <c r="N9" s="9">
        <f>SUM((G9+M9)/6000000*100)</f>
        <v>55.53</v>
      </c>
      <c r="O9" s="1">
        <v>0</v>
      </c>
      <c r="P9" s="9">
        <f>SUM(O9/3331800*100)</f>
        <v>0</v>
      </c>
      <c r="Q9" s="1">
        <v>0</v>
      </c>
      <c r="R9" s="9">
        <f>SUM(Q9/3331800*100)</f>
        <v>0</v>
      </c>
      <c r="S9" s="1">
        <v>3301600</v>
      </c>
    </row>
    <row r="10" spans="1:19" x14ac:dyDescent="0.25">
      <c r="A10" s="1" t="s">
        <v>69</v>
      </c>
      <c r="B10" s="1" t="s">
        <v>70</v>
      </c>
      <c r="C10" s="1">
        <v>1948</v>
      </c>
      <c r="D10" s="1">
        <v>2668200</v>
      </c>
      <c r="E10" s="1">
        <v>0</v>
      </c>
      <c r="F10" s="1">
        <v>0</v>
      </c>
      <c r="G10" s="1">
        <v>2668200</v>
      </c>
      <c r="H10" s="9">
        <f>SUM(G10/6000000*100)</f>
        <v>44.47</v>
      </c>
      <c r="I10" s="1">
        <v>2668200</v>
      </c>
      <c r="J10" s="1">
        <v>0</v>
      </c>
      <c r="K10" s="1">
        <v>2668200</v>
      </c>
      <c r="L10" s="9">
        <f>SUM(K10/6000000*100)</f>
        <v>44.47</v>
      </c>
      <c r="M10" s="1">
        <v>0</v>
      </c>
      <c r="N10" s="9">
        <f>SUM((G10+M10)/6000000*100)</f>
        <v>44.47</v>
      </c>
      <c r="O10" s="1">
        <v>0</v>
      </c>
      <c r="P10" s="9">
        <f>SUM(O10/2668200*100)</f>
        <v>0</v>
      </c>
      <c r="Q10" s="1" t="s">
        <v>71</v>
      </c>
      <c r="R10" s="1" t="s">
        <v>71</v>
      </c>
      <c r="S10" s="1">
        <v>649200</v>
      </c>
    </row>
    <row r="11" spans="1:19" x14ac:dyDescent="0.25">
      <c r="A11" s="1" t="s">
        <v>72</v>
      </c>
      <c r="B11" s="1" t="s">
        <v>73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 t="s">
        <v>74</v>
      </c>
      <c r="B12" s="1" t="s">
        <v>75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 t="s">
        <v>71</v>
      </c>
      <c r="I12" s="1">
        <v>0</v>
      </c>
      <c r="J12" s="1">
        <v>0</v>
      </c>
      <c r="K12" s="1">
        <v>0</v>
      </c>
      <c r="L12" s="9">
        <f>SUM(K12/6000000*100)</f>
        <v>0</v>
      </c>
      <c r="M12" s="1">
        <v>0</v>
      </c>
      <c r="N12" s="1" t="s">
        <v>71</v>
      </c>
      <c r="O12" s="1">
        <v>0</v>
      </c>
      <c r="P12" s="9">
        <v>0</v>
      </c>
      <c r="Q12" s="1" t="s">
        <v>71</v>
      </c>
      <c r="R12" s="1" t="s">
        <v>71</v>
      </c>
      <c r="S12" s="1">
        <v>0</v>
      </c>
    </row>
    <row r="13" spans="1:19" x14ac:dyDescent="0.25">
      <c r="A13" s="1" t="s">
        <v>76</v>
      </c>
      <c r="B13" s="1" t="s">
        <v>77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9">
        <f>SUM(G13/6000000*100)</f>
        <v>0</v>
      </c>
      <c r="I13" s="1">
        <v>0</v>
      </c>
      <c r="J13" s="1">
        <v>0</v>
      </c>
      <c r="K13" s="1">
        <v>0</v>
      </c>
      <c r="L13" s="9">
        <f>SUM(K13/6000000*100)</f>
        <v>0</v>
      </c>
      <c r="M13" s="1">
        <v>0</v>
      </c>
      <c r="N13" s="9">
        <f>SUM((G13+M13)/6000000*100)</f>
        <v>0</v>
      </c>
      <c r="O13" s="1">
        <v>0</v>
      </c>
      <c r="P13" s="9">
        <v>0</v>
      </c>
      <c r="Q13" s="1" t="s">
        <v>71</v>
      </c>
      <c r="R13" s="1" t="s">
        <v>71</v>
      </c>
      <c r="S13" s="1">
        <v>0</v>
      </c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3" customFormat="1" x14ac:dyDescent="0.25">
      <c r="A15" s="7"/>
      <c r="B15" s="7" t="s">
        <v>78</v>
      </c>
      <c r="C15" s="7">
        <f t="shared" ref="C15:O15" si="0">SUM(C9:C13)</f>
        <v>1955</v>
      </c>
      <c r="D15" s="7">
        <f t="shared" si="0"/>
        <v>6000000</v>
      </c>
      <c r="E15" s="7">
        <f t="shared" si="0"/>
        <v>0</v>
      </c>
      <c r="F15" s="7">
        <f t="shared" si="0"/>
        <v>0</v>
      </c>
      <c r="G15" s="7">
        <f t="shared" si="0"/>
        <v>6000000</v>
      </c>
      <c r="H15" s="10">
        <f t="shared" si="0"/>
        <v>100</v>
      </c>
      <c r="I15" s="7">
        <f t="shared" si="0"/>
        <v>6000000</v>
      </c>
      <c r="J15" s="7">
        <f t="shared" si="0"/>
        <v>0</v>
      </c>
      <c r="K15" s="7">
        <f t="shared" si="0"/>
        <v>6000000</v>
      </c>
      <c r="L15" s="10">
        <f t="shared" si="0"/>
        <v>100</v>
      </c>
      <c r="M15" s="7">
        <f t="shared" si="0"/>
        <v>0</v>
      </c>
      <c r="N15" s="10">
        <f t="shared" si="0"/>
        <v>100</v>
      </c>
      <c r="O15" s="7">
        <f t="shared" si="0"/>
        <v>0</v>
      </c>
      <c r="P15" s="10">
        <f>SUM(O15/G15*100)</f>
        <v>0</v>
      </c>
      <c r="Q15" s="7">
        <f>SUM(Q9:Q13)</f>
        <v>0</v>
      </c>
      <c r="R15" s="10">
        <f>SUM(R9:R13)</f>
        <v>0</v>
      </c>
      <c r="S15" s="7">
        <f>SUM(S9:S13)</f>
        <v>3950800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25" workbookViewId="0">
      <selection activeCell="C10" sqref="C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4" customFormat="1" ht="15.75" x14ac:dyDescent="0.25">
      <c r="A1" s="4" t="s">
        <v>79</v>
      </c>
    </row>
    <row r="3" spans="1:20" s="3" customFormat="1" ht="135" x14ac:dyDescent="0.25">
      <c r="A3" s="5" t="s">
        <v>31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83</v>
      </c>
      <c r="J3" s="19" t="s">
        <v>40</v>
      </c>
      <c r="K3" s="19"/>
      <c r="L3" s="19"/>
      <c r="M3" s="19"/>
      <c r="N3" s="5" t="s">
        <v>41</v>
      </c>
      <c r="O3" s="5" t="s">
        <v>84</v>
      </c>
      <c r="P3" s="19" t="s">
        <v>43</v>
      </c>
      <c r="Q3" s="19"/>
      <c r="R3" s="19" t="s">
        <v>44</v>
      </c>
      <c r="S3" s="19"/>
      <c r="T3" s="5" t="s">
        <v>45</v>
      </c>
    </row>
    <row r="4" spans="1:20" s="3" customFormat="1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46</v>
      </c>
      <c r="K4" s="20"/>
      <c r="L4" s="20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x14ac:dyDescent="0.2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x14ac:dyDescent="0.2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21" t="s">
        <v>61</v>
      </c>
      <c r="K6" s="21"/>
      <c r="L6" s="21"/>
      <c r="M6" s="21"/>
      <c r="N6" s="12" t="s">
        <v>62</v>
      </c>
      <c r="O6" s="12" t="s">
        <v>63</v>
      </c>
      <c r="P6" s="21" t="s">
        <v>64</v>
      </c>
      <c r="Q6" s="21"/>
      <c r="R6" s="21" t="s">
        <v>65</v>
      </c>
      <c r="S6" s="21"/>
      <c r="T6" s="12" t="s">
        <v>66</v>
      </c>
    </row>
    <row r="7" spans="1:20" x14ac:dyDescent="0.25">
      <c r="A7" s="2" t="s">
        <v>85</v>
      </c>
      <c r="B7" s="1" t="s">
        <v>86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 t="s">
        <v>87</v>
      </c>
      <c r="B8" s="1" t="s">
        <v>88</v>
      </c>
      <c r="C8" s="1"/>
      <c r="D8" s="1">
        <v>7</v>
      </c>
      <c r="E8" s="1">
        <v>3331800</v>
      </c>
      <c r="F8" s="1">
        <v>0</v>
      </c>
      <c r="G8" s="1">
        <v>0</v>
      </c>
      <c r="H8" s="1">
        <v>3331800</v>
      </c>
      <c r="I8" s="9">
        <f t="shared" ref="I8:I18" si="0">SUM(H8/6000000*100)</f>
        <v>55.53</v>
      </c>
      <c r="J8" s="1">
        <v>3331800</v>
      </c>
      <c r="K8" s="1">
        <v>0</v>
      </c>
      <c r="L8" s="1">
        <f t="shared" ref="L8:L18" si="1">+J8+K8</f>
        <v>3331800</v>
      </c>
      <c r="M8" s="9">
        <f t="shared" ref="M8:M18" si="2">SUM(L8/6000000*100)</f>
        <v>55.53</v>
      </c>
      <c r="N8" s="1">
        <v>0</v>
      </c>
      <c r="O8" s="9">
        <f t="shared" ref="O8:O18" si="3">SUM((H8+N8)/6000000*100)</f>
        <v>55.53</v>
      </c>
      <c r="P8" s="1">
        <v>0</v>
      </c>
      <c r="Q8" s="9">
        <v>0</v>
      </c>
      <c r="R8" s="1">
        <v>0</v>
      </c>
      <c r="S8" s="9">
        <v>0</v>
      </c>
      <c r="T8" s="1">
        <v>3301600</v>
      </c>
    </row>
    <row r="9" spans="1:20" x14ac:dyDescent="0.25">
      <c r="A9" s="1"/>
      <c r="B9" s="1" t="s">
        <v>89</v>
      </c>
      <c r="C9" s="1" t="s">
        <v>165</v>
      </c>
      <c r="D9" s="1">
        <v>1</v>
      </c>
      <c r="E9" s="1">
        <v>30200</v>
      </c>
      <c r="F9" s="1">
        <v>0</v>
      </c>
      <c r="G9" s="1">
        <v>0</v>
      </c>
      <c r="H9" s="1">
        <v>30200</v>
      </c>
      <c r="I9" s="9">
        <f t="shared" si="0"/>
        <v>0.5033333333333333</v>
      </c>
      <c r="J9" s="1">
        <v>30200</v>
      </c>
      <c r="K9" s="1">
        <v>0</v>
      </c>
      <c r="L9" s="1">
        <f t="shared" si="1"/>
        <v>30200</v>
      </c>
      <c r="M9" s="9">
        <f t="shared" si="2"/>
        <v>0.5033333333333333</v>
      </c>
      <c r="N9" s="1">
        <v>0</v>
      </c>
      <c r="O9" s="9">
        <f t="shared" si="3"/>
        <v>0.5033333333333333</v>
      </c>
      <c r="P9" s="1">
        <v>0</v>
      </c>
      <c r="Q9" s="9">
        <f t="shared" ref="Q9:Q15" si="4">SUM(P9/H9*100)</f>
        <v>0</v>
      </c>
      <c r="R9" s="1">
        <v>0</v>
      </c>
      <c r="S9" s="9">
        <f t="shared" ref="S9:S15" si="5">SUM(R9/H9*100)</f>
        <v>0</v>
      </c>
      <c r="T9" s="1">
        <v>0</v>
      </c>
    </row>
    <row r="10" spans="1:20" x14ac:dyDescent="0.25">
      <c r="A10" s="1"/>
      <c r="B10" s="1" t="s">
        <v>91</v>
      </c>
      <c r="C10" s="1" t="s">
        <v>92</v>
      </c>
      <c r="D10" s="1">
        <v>1</v>
      </c>
      <c r="E10" s="1">
        <v>15100</v>
      </c>
      <c r="F10" s="1">
        <v>0</v>
      </c>
      <c r="G10" s="1">
        <v>0</v>
      </c>
      <c r="H10" s="1">
        <v>15100</v>
      </c>
      <c r="I10" s="9">
        <f t="shared" si="0"/>
        <v>0.25166666666666665</v>
      </c>
      <c r="J10" s="1">
        <v>15100</v>
      </c>
      <c r="K10" s="1">
        <v>0</v>
      </c>
      <c r="L10" s="1">
        <f t="shared" si="1"/>
        <v>15100</v>
      </c>
      <c r="M10" s="9">
        <f t="shared" si="2"/>
        <v>0.25166666666666665</v>
      </c>
      <c r="N10" s="1">
        <v>0</v>
      </c>
      <c r="O10" s="9">
        <f t="shared" si="3"/>
        <v>0.25166666666666665</v>
      </c>
      <c r="P10" s="1">
        <v>0</v>
      </c>
      <c r="Q10" s="9">
        <f t="shared" si="4"/>
        <v>0</v>
      </c>
      <c r="R10" s="1">
        <v>0</v>
      </c>
      <c r="S10" s="9">
        <f t="shared" si="5"/>
        <v>0</v>
      </c>
      <c r="T10" s="1">
        <v>15100</v>
      </c>
    </row>
    <row r="11" spans="1:20" x14ac:dyDescent="0.25">
      <c r="A11" s="1"/>
      <c r="B11" s="1" t="s">
        <v>93</v>
      </c>
      <c r="C11" s="1" t="s">
        <v>94</v>
      </c>
      <c r="D11" s="1">
        <v>1</v>
      </c>
      <c r="E11" s="1">
        <v>22700</v>
      </c>
      <c r="F11" s="1">
        <v>0</v>
      </c>
      <c r="G11" s="1">
        <v>0</v>
      </c>
      <c r="H11" s="1">
        <v>22700</v>
      </c>
      <c r="I11" s="9">
        <f t="shared" si="0"/>
        <v>0.37833333333333335</v>
      </c>
      <c r="J11" s="1">
        <v>22700</v>
      </c>
      <c r="K11" s="1">
        <v>0</v>
      </c>
      <c r="L11" s="1">
        <f t="shared" si="1"/>
        <v>22700</v>
      </c>
      <c r="M11" s="9">
        <f t="shared" si="2"/>
        <v>0.37833333333333335</v>
      </c>
      <c r="N11" s="1">
        <v>0</v>
      </c>
      <c r="O11" s="9">
        <f t="shared" si="3"/>
        <v>0.37833333333333335</v>
      </c>
      <c r="P11" s="1">
        <v>0</v>
      </c>
      <c r="Q11" s="9">
        <f t="shared" si="4"/>
        <v>0</v>
      </c>
      <c r="R11" s="1">
        <v>0</v>
      </c>
      <c r="S11" s="9">
        <f t="shared" si="5"/>
        <v>0</v>
      </c>
      <c r="T11" s="1">
        <v>22700</v>
      </c>
    </row>
    <row r="12" spans="1:20" x14ac:dyDescent="0.25">
      <c r="A12" s="1"/>
      <c r="B12" s="1" t="s">
        <v>95</v>
      </c>
      <c r="C12" s="1" t="s">
        <v>96</v>
      </c>
      <c r="D12" s="1">
        <v>1</v>
      </c>
      <c r="E12" s="1">
        <v>817401</v>
      </c>
      <c r="F12" s="1">
        <v>0</v>
      </c>
      <c r="G12" s="1">
        <v>0</v>
      </c>
      <c r="H12" s="1">
        <v>817401</v>
      </c>
      <c r="I12" s="9">
        <f t="shared" si="0"/>
        <v>13.62335</v>
      </c>
      <c r="J12" s="1">
        <v>817401</v>
      </c>
      <c r="K12" s="1">
        <v>0</v>
      </c>
      <c r="L12" s="1">
        <f t="shared" si="1"/>
        <v>817401</v>
      </c>
      <c r="M12" s="9">
        <f t="shared" si="2"/>
        <v>13.62335</v>
      </c>
      <c r="N12" s="1">
        <v>0</v>
      </c>
      <c r="O12" s="9">
        <f t="shared" si="3"/>
        <v>13.62335</v>
      </c>
      <c r="P12" s="1">
        <v>0</v>
      </c>
      <c r="Q12" s="9">
        <f t="shared" si="4"/>
        <v>0</v>
      </c>
      <c r="R12" s="1">
        <v>0</v>
      </c>
      <c r="S12" s="9">
        <f t="shared" si="5"/>
        <v>0</v>
      </c>
      <c r="T12" s="1">
        <v>817401</v>
      </c>
    </row>
    <row r="13" spans="1:20" x14ac:dyDescent="0.25">
      <c r="A13" s="1"/>
      <c r="B13" s="1" t="s">
        <v>97</v>
      </c>
      <c r="C13" s="1" t="s">
        <v>98</v>
      </c>
      <c r="D13" s="1">
        <v>1</v>
      </c>
      <c r="E13" s="1">
        <v>816301</v>
      </c>
      <c r="F13" s="1">
        <v>0</v>
      </c>
      <c r="G13" s="1">
        <v>0</v>
      </c>
      <c r="H13" s="1">
        <v>816301</v>
      </c>
      <c r="I13" s="9">
        <f t="shared" si="0"/>
        <v>13.605016666666666</v>
      </c>
      <c r="J13" s="1">
        <v>816301</v>
      </c>
      <c r="K13" s="1">
        <v>0</v>
      </c>
      <c r="L13" s="1">
        <f t="shared" si="1"/>
        <v>816301</v>
      </c>
      <c r="M13" s="9">
        <f t="shared" si="2"/>
        <v>13.605016666666666</v>
      </c>
      <c r="N13" s="1">
        <v>0</v>
      </c>
      <c r="O13" s="9">
        <f t="shared" si="3"/>
        <v>13.605016666666666</v>
      </c>
      <c r="P13" s="1">
        <v>0</v>
      </c>
      <c r="Q13" s="9">
        <f t="shared" si="4"/>
        <v>0</v>
      </c>
      <c r="R13" s="1">
        <v>0</v>
      </c>
      <c r="S13" s="9">
        <f t="shared" si="5"/>
        <v>0</v>
      </c>
      <c r="T13" s="1">
        <v>816301</v>
      </c>
    </row>
    <row r="14" spans="1:20" x14ac:dyDescent="0.25">
      <c r="A14" s="1"/>
      <c r="B14" s="1" t="s">
        <v>99</v>
      </c>
      <c r="C14" s="1" t="s">
        <v>100</v>
      </c>
      <c r="D14" s="1">
        <v>1</v>
      </c>
      <c r="E14" s="1">
        <v>811102</v>
      </c>
      <c r="F14" s="1">
        <v>0</v>
      </c>
      <c r="G14" s="1">
        <v>0</v>
      </c>
      <c r="H14" s="1">
        <v>811102</v>
      </c>
      <c r="I14" s="9">
        <f t="shared" si="0"/>
        <v>13.518366666666667</v>
      </c>
      <c r="J14" s="1">
        <v>811102</v>
      </c>
      <c r="K14" s="1">
        <v>0</v>
      </c>
      <c r="L14" s="1">
        <f t="shared" si="1"/>
        <v>811102</v>
      </c>
      <c r="M14" s="9">
        <f t="shared" si="2"/>
        <v>13.518366666666667</v>
      </c>
      <c r="N14" s="1">
        <v>0</v>
      </c>
      <c r="O14" s="9">
        <f t="shared" si="3"/>
        <v>13.518366666666667</v>
      </c>
      <c r="P14" s="1">
        <v>0</v>
      </c>
      <c r="Q14" s="9">
        <f t="shared" si="4"/>
        <v>0</v>
      </c>
      <c r="R14" s="1">
        <v>0</v>
      </c>
      <c r="S14" s="9">
        <f t="shared" si="5"/>
        <v>0</v>
      </c>
      <c r="T14" s="1">
        <v>811102</v>
      </c>
    </row>
    <row r="15" spans="1:20" x14ac:dyDescent="0.25">
      <c r="A15" s="1"/>
      <c r="B15" s="1" t="s">
        <v>101</v>
      </c>
      <c r="C15" s="1" t="s">
        <v>102</v>
      </c>
      <c r="D15" s="1">
        <v>1</v>
      </c>
      <c r="E15" s="1">
        <v>818996</v>
      </c>
      <c r="F15" s="1">
        <v>0</v>
      </c>
      <c r="G15" s="1">
        <v>0</v>
      </c>
      <c r="H15" s="1">
        <v>818996</v>
      </c>
      <c r="I15" s="9">
        <f t="shared" si="0"/>
        <v>13.649933333333333</v>
      </c>
      <c r="J15" s="1">
        <v>818996</v>
      </c>
      <c r="K15" s="1">
        <v>0</v>
      </c>
      <c r="L15" s="1">
        <f t="shared" si="1"/>
        <v>818996</v>
      </c>
      <c r="M15" s="9">
        <f t="shared" si="2"/>
        <v>13.649933333333333</v>
      </c>
      <c r="N15" s="1">
        <v>0</v>
      </c>
      <c r="O15" s="9">
        <f t="shared" si="3"/>
        <v>13.649933333333333</v>
      </c>
      <c r="P15" s="1">
        <v>0</v>
      </c>
      <c r="Q15" s="9">
        <f t="shared" si="4"/>
        <v>0</v>
      </c>
      <c r="R15" s="1">
        <v>0</v>
      </c>
      <c r="S15" s="9">
        <f t="shared" si="5"/>
        <v>0</v>
      </c>
      <c r="T15" s="1">
        <v>818996</v>
      </c>
    </row>
    <row r="16" spans="1:20" x14ac:dyDescent="0.25">
      <c r="A16" s="1" t="s">
        <v>103</v>
      </c>
      <c r="B16" s="1" t="s">
        <v>104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9">
        <f t="shared" si="0"/>
        <v>0</v>
      </c>
      <c r="J16" s="1">
        <v>0</v>
      </c>
      <c r="K16" s="1">
        <v>0</v>
      </c>
      <c r="L16" s="1">
        <f t="shared" si="1"/>
        <v>0</v>
      </c>
      <c r="M16" s="9">
        <f t="shared" si="2"/>
        <v>0</v>
      </c>
      <c r="N16" s="1">
        <v>0</v>
      </c>
      <c r="O16" s="9">
        <f t="shared" si="3"/>
        <v>0</v>
      </c>
      <c r="P16" s="1">
        <v>0</v>
      </c>
      <c r="Q16" s="9">
        <v>0</v>
      </c>
      <c r="R16" s="1">
        <v>0</v>
      </c>
      <c r="S16" s="9">
        <v>0</v>
      </c>
      <c r="T16" s="1">
        <v>0</v>
      </c>
    </row>
    <row r="17" spans="1:20" x14ac:dyDescent="0.25">
      <c r="A17" s="1" t="s">
        <v>105</v>
      </c>
      <c r="B17" s="1" t="s">
        <v>106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9">
        <f t="shared" si="0"/>
        <v>0</v>
      </c>
      <c r="J17" s="1">
        <v>0</v>
      </c>
      <c r="K17" s="1">
        <v>0</v>
      </c>
      <c r="L17" s="1">
        <f t="shared" si="1"/>
        <v>0</v>
      </c>
      <c r="M17" s="9">
        <f t="shared" si="2"/>
        <v>0</v>
      </c>
      <c r="N17" s="1">
        <v>0</v>
      </c>
      <c r="O17" s="9">
        <f t="shared" si="3"/>
        <v>0</v>
      </c>
      <c r="P17" s="1">
        <v>0</v>
      </c>
      <c r="Q17" s="9">
        <v>0</v>
      </c>
      <c r="R17" s="1">
        <v>0</v>
      </c>
      <c r="S17" s="9">
        <v>0</v>
      </c>
      <c r="T17" s="1">
        <v>0</v>
      </c>
    </row>
    <row r="18" spans="1:20" x14ac:dyDescent="0.25">
      <c r="A18" s="1" t="s">
        <v>107</v>
      </c>
      <c r="B18" s="1" t="s">
        <v>108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9">
        <f t="shared" si="0"/>
        <v>0</v>
      </c>
      <c r="J18" s="1">
        <v>0</v>
      </c>
      <c r="K18" s="1">
        <v>0</v>
      </c>
      <c r="L18" s="1">
        <f t="shared" si="1"/>
        <v>0</v>
      </c>
      <c r="M18" s="9">
        <f t="shared" si="2"/>
        <v>0</v>
      </c>
      <c r="N18" s="1">
        <v>0</v>
      </c>
      <c r="O18" s="9">
        <f t="shared" si="3"/>
        <v>0</v>
      </c>
      <c r="P18" s="1">
        <v>0</v>
      </c>
      <c r="Q18" s="9">
        <v>0</v>
      </c>
      <c r="R18" s="1">
        <v>0</v>
      </c>
      <c r="S18" s="9">
        <v>0</v>
      </c>
      <c r="T18" s="1">
        <v>0</v>
      </c>
    </row>
    <row r="19" spans="1:20" s="3" customFormat="1" x14ac:dyDescent="0.25">
      <c r="A19" s="7"/>
      <c r="B19" s="7" t="s">
        <v>109</v>
      </c>
      <c r="C19" s="7"/>
      <c r="D19" s="7">
        <f t="shared" ref="D19:P19" si="6">+D8+D16+D17+D18</f>
        <v>7</v>
      </c>
      <c r="E19" s="7">
        <f t="shared" si="6"/>
        <v>3331800</v>
      </c>
      <c r="F19" s="7">
        <f t="shared" si="6"/>
        <v>0</v>
      </c>
      <c r="G19" s="7">
        <f t="shared" si="6"/>
        <v>0</v>
      </c>
      <c r="H19" s="7">
        <f t="shared" si="6"/>
        <v>3331800</v>
      </c>
      <c r="I19" s="10">
        <f t="shared" si="6"/>
        <v>55.53</v>
      </c>
      <c r="J19" s="7">
        <f t="shared" si="6"/>
        <v>3331800</v>
      </c>
      <c r="K19" s="7">
        <f t="shared" si="6"/>
        <v>0</v>
      </c>
      <c r="L19" s="7">
        <f t="shared" si="6"/>
        <v>3331800</v>
      </c>
      <c r="M19" s="10">
        <f t="shared" si="6"/>
        <v>55.53</v>
      </c>
      <c r="N19" s="7">
        <f t="shared" si="6"/>
        <v>0</v>
      </c>
      <c r="O19" s="10">
        <f t="shared" si="6"/>
        <v>55.53</v>
      </c>
      <c r="P19" s="7">
        <f t="shared" si="6"/>
        <v>0</v>
      </c>
      <c r="Q19" s="10">
        <v>0</v>
      </c>
      <c r="R19" s="7">
        <f>+R8+R16+R17+R18</f>
        <v>0</v>
      </c>
      <c r="S19" s="10">
        <f>SUM(R19/H19*100)</f>
        <v>0</v>
      </c>
      <c r="T19" s="7">
        <f>+T8+T16+T17+T18</f>
        <v>3301600</v>
      </c>
    </row>
    <row r="20" spans="1:20" x14ac:dyDescent="0.25">
      <c r="A20" s="2" t="s">
        <v>110</v>
      </c>
      <c r="B20" s="1" t="s">
        <v>111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87</v>
      </c>
      <c r="B21" s="1" t="s">
        <v>112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9">
        <f>SUM(H21/6000000*100)</f>
        <v>0</v>
      </c>
      <c r="J21" s="1">
        <v>0</v>
      </c>
      <c r="K21" s="1">
        <v>0</v>
      </c>
      <c r="L21" s="1">
        <f>+J21+K21</f>
        <v>0</v>
      </c>
      <c r="M21" s="9">
        <f>SUM(L21/6000000*100)</f>
        <v>0</v>
      </c>
      <c r="N21" s="1">
        <v>0</v>
      </c>
      <c r="O21" s="9">
        <f>SUM((H21+N21)/6000000*100)</f>
        <v>0</v>
      </c>
      <c r="P21" s="1">
        <v>0</v>
      </c>
      <c r="Q21" s="9">
        <v>0</v>
      </c>
      <c r="R21" s="1">
        <v>0</v>
      </c>
      <c r="S21" s="9">
        <v>0</v>
      </c>
      <c r="T21" s="1">
        <v>0</v>
      </c>
    </row>
    <row r="22" spans="1:20" x14ac:dyDescent="0.25">
      <c r="A22" s="1" t="s">
        <v>103</v>
      </c>
      <c r="B22" s="1" t="s">
        <v>113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9">
        <f>SUM(H22/6000000*100)</f>
        <v>0</v>
      </c>
      <c r="J22" s="1">
        <v>0</v>
      </c>
      <c r="K22" s="1">
        <v>0</v>
      </c>
      <c r="L22" s="1">
        <f>+J22+K22</f>
        <v>0</v>
      </c>
      <c r="M22" s="9">
        <f>SUM(L22/6000000*100)</f>
        <v>0</v>
      </c>
      <c r="N22" s="1">
        <v>0</v>
      </c>
      <c r="O22" s="9">
        <f>SUM((H22+N22)/6000000*100)</f>
        <v>0</v>
      </c>
      <c r="P22" s="1">
        <v>0</v>
      </c>
      <c r="Q22" s="9">
        <v>0</v>
      </c>
      <c r="R22" s="1">
        <v>0</v>
      </c>
      <c r="S22" s="9">
        <v>0</v>
      </c>
      <c r="T22" s="1">
        <v>0</v>
      </c>
    </row>
    <row r="23" spans="1:20" x14ac:dyDescent="0.25">
      <c r="A23" s="1" t="s">
        <v>105</v>
      </c>
      <c r="B23" s="1" t="s">
        <v>114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9">
        <f>SUM(H23/6000000*100)</f>
        <v>0</v>
      </c>
      <c r="J23" s="1">
        <v>0</v>
      </c>
      <c r="K23" s="1">
        <v>0</v>
      </c>
      <c r="L23" s="1">
        <f>+J23+K23</f>
        <v>0</v>
      </c>
      <c r="M23" s="9">
        <f>SUM(L23/6000000*100)</f>
        <v>0</v>
      </c>
      <c r="N23" s="1">
        <v>0</v>
      </c>
      <c r="O23" s="9">
        <f>SUM((H23+N23)/6000000*100)</f>
        <v>0</v>
      </c>
      <c r="P23" s="1">
        <v>0</v>
      </c>
      <c r="Q23" s="9">
        <v>0</v>
      </c>
      <c r="R23" s="1">
        <v>0</v>
      </c>
      <c r="S23" s="9">
        <v>0</v>
      </c>
      <c r="T23" s="1">
        <v>0</v>
      </c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107</v>
      </c>
      <c r="B25" s="1" t="s">
        <v>115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9">
        <f>SUM(H25/6000000*100)</f>
        <v>0</v>
      </c>
      <c r="J25" s="1">
        <v>0</v>
      </c>
      <c r="K25" s="1">
        <v>0</v>
      </c>
      <c r="L25" s="1">
        <f>+J25+K25</f>
        <v>0</v>
      </c>
      <c r="M25" s="9">
        <f>SUM(L25/6000000*100)</f>
        <v>0</v>
      </c>
      <c r="N25" s="1">
        <v>0</v>
      </c>
      <c r="O25" s="9">
        <f>SUM((H25+N25)/6000000*100)</f>
        <v>0</v>
      </c>
      <c r="P25" s="1">
        <v>0</v>
      </c>
      <c r="Q25" s="9">
        <v>0</v>
      </c>
      <c r="R25" s="1">
        <v>0</v>
      </c>
      <c r="S25" s="9">
        <v>0</v>
      </c>
      <c r="T25" s="1">
        <v>0</v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116</v>
      </c>
      <c r="B27" s="1" t="s">
        <v>117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9">
        <f>SUM(H27/6000000*100)</f>
        <v>0</v>
      </c>
      <c r="J27" s="1">
        <v>0</v>
      </c>
      <c r="K27" s="1">
        <v>0</v>
      </c>
      <c r="L27" s="1">
        <f>+J27+K27</f>
        <v>0</v>
      </c>
      <c r="M27" s="9">
        <f>SUM(L27/6000000*100)</f>
        <v>0</v>
      </c>
      <c r="N27" s="1">
        <v>0</v>
      </c>
      <c r="O27" s="9">
        <f>SUM((H27+N27)/6000000*100)</f>
        <v>0</v>
      </c>
      <c r="P27" s="1">
        <v>0</v>
      </c>
      <c r="Q27" s="9">
        <v>0</v>
      </c>
      <c r="R27" s="1">
        <v>0</v>
      </c>
      <c r="S27" s="9">
        <v>0</v>
      </c>
      <c r="T27" s="1">
        <v>0</v>
      </c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x14ac:dyDescent="0.25">
      <c r="A29" s="7"/>
      <c r="B29" s="7" t="s">
        <v>118</v>
      </c>
      <c r="C29" s="7"/>
      <c r="D29" s="7">
        <f t="shared" ref="D29:P29" si="7">+D21+D22+D23+D25+D27</f>
        <v>0</v>
      </c>
      <c r="E29" s="7">
        <f t="shared" si="7"/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10">
        <f t="shared" si="7"/>
        <v>0</v>
      </c>
      <c r="J29" s="7">
        <f t="shared" si="7"/>
        <v>0</v>
      </c>
      <c r="K29" s="7">
        <f t="shared" si="7"/>
        <v>0</v>
      </c>
      <c r="L29" s="7">
        <f t="shared" si="7"/>
        <v>0</v>
      </c>
      <c r="M29" s="10">
        <f t="shared" si="7"/>
        <v>0</v>
      </c>
      <c r="N29" s="7">
        <f t="shared" si="7"/>
        <v>0</v>
      </c>
      <c r="O29" s="10">
        <f t="shared" si="7"/>
        <v>0</v>
      </c>
      <c r="P29" s="7">
        <f t="shared" si="7"/>
        <v>0</v>
      </c>
      <c r="Q29" s="10">
        <v>0</v>
      </c>
      <c r="R29" s="7">
        <f>+R21+R22+R23+R25+R27</f>
        <v>0</v>
      </c>
      <c r="S29" s="10">
        <f>+S21+S22+S23+S25+S27</f>
        <v>0</v>
      </c>
      <c r="T29" s="7">
        <f>+T21+T22+T23+T25+T27</f>
        <v>0</v>
      </c>
    </row>
    <row r="30" spans="1:20" s="3" customFormat="1" x14ac:dyDescent="0.25">
      <c r="A30" s="7"/>
      <c r="B30" s="7" t="s">
        <v>119</v>
      </c>
      <c r="C30" s="7"/>
      <c r="D30" s="7">
        <f t="shared" ref="D30:P30" si="8">+(D19+D29)</f>
        <v>7</v>
      </c>
      <c r="E30" s="7">
        <f t="shared" si="8"/>
        <v>3331800</v>
      </c>
      <c r="F30" s="7">
        <f t="shared" si="8"/>
        <v>0</v>
      </c>
      <c r="G30" s="7">
        <f t="shared" si="8"/>
        <v>0</v>
      </c>
      <c r="H30" s="7">
        <f t="shared" si="8"/>
        <v>3331800</v>
      </c>
      <c r="I30" s="10">
        <f t="shared" si="8"/>
        <v>55.53</v>
      </c>
      <c r="J30" s="7">
        <f t="shared" si="8"/>
        <v>3331800</v>
      </c>
      <c r="K30" s="7">
        <f t="shared" si="8"/>
        <v>0</v>
      </c>
      <c r="L30" s="7">
        <f t="shared" si="8"/>
        <v>3331800</v>
      </c>
      <c r="M30" s="10">
        <f t="shared" si="8"/>
        <v>55.53</v>
      </c>
      <c r="N30" s="7">
        <f t="shared" si="8"/>
        <v>0</v>
      </c>
      <c r="O30" s="10">
        <f t="shared" si="8"/>
        <v>55.53</v>
      </c>
      <c r="P30" s="7">
        <f t="shared" si="8"/>
        <v>0</v>
      </c>
      <c r="Q30" s="10">
        <v>0</v>
      </c>
      <c r="R30" s="7">
        <f>+(R19+R29)</f>
        <v>0</v>
      </c>
      <c r="S30" s="10">
        <f>SUM(R30/H30*100)</f>
        <v>0</v>
      </c>
      <c r="T30" s="7">
        <f>+(T19+T29)</f>
        <v>3301600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3" sqref="A3:T3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4" customFormat="1" ht="15.75" x14ac:dyDescent="0.25">
      <c r="A1" s="4" t="s">
        <v>120</v>
      </c>
    </row>
    <row r="3" spans="1:20" s="3" customFormat="1" ht="90" x14ac:dyDescent="0.25">
      <c r="A3" s="5" t="s">
        <v>31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121</v>
      </c>
      <c r="J3" s="19" t="s">
        <v>40</v>
      </c>
      <c r="K3" s="19"/>
      <c r="L3" s="19"/>
      <c r="M3" s="19"/>
      <c r="N3" s="5" t="s">
        <v>41</v>
      </c>
      <c r="O3" s="5" t="s">
        <v>42</v>
      </c>
      <c r="P3" s="19" t="s">
        <v>43</v>
      </c>
      <c r="Q3" s="19"/>
      <c r="R3" s="19" t="s">
        <v>44</v>
      </c>
      <c r="S3" s="19"/>
      <c r="T3" s="5" t="s">
        <v>45</v>
      </c>
    </row>
    <row r="4" spans="1:20" s="3" customFormat="1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46</v>
      </c>
      <c r="K4" s="20"/>
      <c r="L4" s="20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x14ac:dyDescent="0.2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x14ac:dyDescent="0.2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21" t="s">
        <v>61</v>
      </c>
      <c r="K6" s="21"/>
      <c r="L6" s="21"/>
      <c r="M6" s="21"/>
      <c r="N6" s="12" t="s">
        <v>62</v>
      </c>
      <c r="O6" s="12" t="s">
        <v>63</v>
      </c>
      <c r="P6" s="21" t="s">
        <v>64</v>
      </c>
      <c r="Q6" s="21"/>
      <c r="R6" s="21" t="s">
        <v>65</v>
      </c>
      <c r="S6" s="21"/>
      <c r="T6" s="12" t="s">
        <v>66</v>
      </c>
    </row>
    <row r="7" spans="1:20" x14ac:dyDescent="0.25">
      <c r="A7" s="2" t="s">
        <v>85</v>
      </c>
      <c r="B7" s="1" t="s">
        <v>114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 t="s">
        <v>87</v>
      </c>
      <c r="B8" s="1" t="s">
        <v>122</v>
      </c>
      <c r="C8" s="1"/>
      <c r="D8" s="1">
        <v>5</v>
      </c>
      <c r="E8" s="1">
        <v>600100</v>
      </c>
      <c r="F8" s="1">
        <v>0</v>
      </c>
      <c r="G8" s="1">
        <v>0</v>
      </c>
      <c r="H8" s="1">
        <v>600100</v>
      </c>
      <c r="I8" s="9">
        <f t="shared" ref="I8:I18" si="0">SUM(H8/6000000*100)</f>
        <v>10.001666666666667</v>
      </c>
      <c r="J8" s="1">
        <v>600100</v>
      </c>
      <c r="K8" s="1">
        <v>0</v>
      </c>
      <c r="L8" s="1">
        <f t="shared" ref="L8:L18" si="1">+J8+K8</f>
        <v>600100</v>
      </c>
      <c r="M8" s="9">
        <f t="shared" ref="M8:M18" si="2">SUM(L8/6000000*100)</f>
        <v>10.001666666666667</v>
      </c>
      <c r="N8" s="1">
        <v>0</v>
      </c>
      <c r="O8" s="9">
        <f t="shared" ref="O8:O18" si="3">SUM((H8+N8)/6000000*100)</f>
        <v>10.001666666666667</v>
      </c>
      <c r="P8" s="1">
        <v>0</v>
      </c>
      <c r="Q8" s="9">
        <v>0</v>
      </c>
      <c r="R8" s="1" t="s">
        <v>71</v>
      </c>
      <c r="S8" s="1" t="s">
        <v>71</v>
      </c>
      <c r="T8" s="1">
        <v>255000</v>
      </c>
    </row>
    <row r="9" spans="1:20" x14ac:dyDescent="0.25">
      <c r="A9" s="1"/>
      <c r="B9" s="1" t="s">
        <v>123</v>
      </c>
      <c r="C9" s="1" t="s">
        <v>90</v>
      </c>
      <c r="D9" s="1">
        <v>1</v>
      </c>
      <c r="E9" s="1">
        <v>300000</v>
      </c>
      <c r="F9" s="1">
        <v>0</v>
      </c>
      <c r="G9" s="1">
        <v>0</v>
      </c>
      <c r="H9" s="1">
        <v>300000</v>
      </c>
      <c r="I9" s="9">
        <f t="shared" si="0"/>
        <v>5</v>
      </c>
      <c r="J9" s="1">
        <v>300000</v>
      </c>
      <c r="K9" s="1">
        <v>0</v>
      </c>
      <c r="L9" s="1">
        <f t="shared" si="1"/>
        <v>300000</v>
      </c>
      <c r="M9" s="9">
        <f t="shared" si="2"/>
        <v>5</v>
      </c>
      <c r="N9" s="1">
        <v>0</v>
      </c>
      <c r="O9" s="9">
        <f t="shared" si="3"/>
        <v>5</v>
      </c>
      <c r="P9" s="1">
        <v>0</v>
      </c>
      <c r="Q9" s="9">
        <f>SUM(P9/H9*100)</f>
        <v>0</v>
      </c>
      <c r="R9" s="1" t="s">
        <v>71</v>
      </c>
      <c r="S9" s="1" t="s">
        <v>71</v>
      </c>
      <c r="T9" s="1">
        <v>0</v>
      </c>
    </row>
    <row r="10" spans="1:20" x14ac:dyDescent="0.25">
      <c r="A10" s="1"/>
      <c r="B10" s="1" t="s">
        <v>124</v>
      </c>
      <c r="C10" s="1" t="s">
        <v>125</v>
      </c>
      <c r="D10" s="1">
        <v>2</v>
      </c>
      <c r="E10" s="1">
        <v>255000</v>
      </c>
      <c r="F10" s="1">
        <v>0</v>
      </c>
      <c r="G10" s="1">
        <v>0</v>
      </c>
      <c r="H10" s="1">
        <v>255000</v>
      </c>
      <c r="I10" s="9">
        <f t="shared" si="0"/>
        <v>4.25</v>
      </c>
      <c r="J10" s="1">
        <v>255000</v>
      </c>
      <c r="K10" s="1">
        <v>0</v>
      </c>
      <c r="L10" s="1">
        <f t="shared" si="1"/>
        <v>255000</v>
      </c>
      <c r="M10" s="9">
        <f t="shared" si="2"/>
        <v>4.25</v>
      </c>
      <c r="N10" s="1">
        <v>0</v>
      </c>
      <c r="O10" s="9">
        <f t="shared" si="3"/>
        <v>4.25</v>
      </c>
      <c r="P10" s="1">
        <v>0</v>
      </c>
      <c r="Q10" s="9">
        <f>SUM(P10/H10*100)</f>
        <v>0</v>
      </c>
      <c r="R10" s="1" t="s">
        <v>71</v>
      </c>
      <c r="S10" s="1" t="s">
        <v>71</v>
      </c>
      <c r="T10" s="1">
        <v>255000</v>
      </c>
    </row>
    <row r="11" spans="1:20" x14ac:dyDescent="0.25">
      <c r="A11" s="1" t="s">
        <v>103</v>
      </c>
      <c r="B11" s="1" t="s">
        <v>126</v>
      </c>
      <c r="C11" s="1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9">
        <f t="shared" si="0"/>
        <v>0</v>
      </c>
      <c r="J11" s="1">
        <v>0</v>
      </c>
      <c r="K11" s="1">
        <v>0</v>
      </c>
      <c r="L11" s="1">
        <f t="shared" si="1"/>
        <v>0</v>
      </c>
      <c r="M11" s="9">
        <f t="shared" si="2"/>
        <v>0</v>
      </c>
      <c r="N11" s="1">
        <v>0</v>
      </c>
      <c r="O11" s="9">
        <f t="shared" si="3"/>
        <v>0</v>
      </c>
      <c r="P11" s="1">
        <v>0</v>
      </c>
      <c r="Q11" s="9">
        <v>0</v>
      </c>
      <c r="R11" s="1" t="s">
        <v>71</v>
      </c>
      <c r="S11" s="1" t="s">
        <v>71</v>
      </c>
      <c r="T11" s="1">
        <v>0</v>
      </c>
    </row>
    <row r="12" spans="1:20" x14ac:dyDescent="0.25">
      <c r="A12" s="1" t="s">
        <v>105</v>
      </c>
      <c r="B12" s="1" t="s">
        <v>127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9">
        <f t="shared" si="0"/>
        <v>0</v>
      </c>
      <c r="J12" s="1">
        <v>0</v>
      </c>
      <c r="K12" s="1">
        <v>0</v>
      </c>
      <c r="L12" s="1">
        <f t="shared" si="1"/>
        <v>0</v>
      </c>
      <c r="M12" s="9">
        <f t="shared" si="2"/>
        <v>0</v>
      </c>
      <c r="N12" s="1">
        <v>0</v>
      </c>
      <c r="O12" s="9">
        <f t="shared" si="3"/>
        <v>0</v>
      </c>
      <c r="P12" s="1">
        <v>0</v>
      </c>
      <c r="Q12" s="9">
        <v>0</v>
      </c>
      <c r="R12" s="1" t="s">
        <v>71</v>
      </c>
      <c r="S12" s="1" t="s">
        <v>71</v>
      </c>
      <c r="T12" s="1">
        <v>0</v>
      </c>
    </row>
    <row r="13" spans="1:20" x14ac:dyDescent="0.25">
      <c r="A13" s="1" t="s">
        <v>107</v>
      </c>
      <c r="B13" s="1" t="s">
        <v>128</v>
      </c>
      <c r="C13" s="1"/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9">
        <f t="shared" si="0"/>
        <v>0</v>
      </c>
      <c r="J13" s="1">
        <v>0</v>
      </c>
      <c r="K13" s="1">
        <v>0</v>
      </c>
      <c r="L13" s="1">
        <f t="shared" si="1"/>
        <v>0</v>
      </c>
      <c r="M13" s="9">
        <f t="shared" si="2"/>
        <v>0</v>
      </c>
      <c r="N13" s="1">
        <v>0</v>
      </c>
      <c r="O13" s="9">
        <f t="shared" si="3"/>
        <v>0</v>
      </c>
      <c r="P13" s="1">
        <v>0</v>
      </c>
      <c r="Q13" s="9">
        <v>0</v>
      </c>
      <c r="R13" s="1" t="s">
        <v>71</v>
      </c>
      <c r="S13" s="1" t="s">
        <v>71</v>
      </c>
      <c r="T13" s="1">
        <v>0</v>
      </c>
    </row>
    <row r="14" spans="1:20" x14ac:dyDescent="0.25">
      <c r="A14" s="1" t="s">
        <v>116</v>
      </c>
      <c r="B14" s="1" t="s">
        <v>129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9">
        <f t="shared" si="0"/>
        <v>0</v>
      </c>
      <c r="J14" s="1">
        <v>0</v>
      </c>
      <c r="K14" s="1">
        <v>0</v>
      </c>
      <c r="L14" s="1">
        <f t="shared" si="1"/>
        <v>0</v>
      </c>
      <c r="M14" s="9">
        <f t="shared" si="2"/>
        <v>0</v>
      </c>
      <c r="N14" s="1">
        <v>0</v>
      </c>
      <c r="O14" s="9">
        <f t="shared" si="3"/>
        <v>0</v>
      </c>
      <c r="P14" s="1">
        <v>0</v>
      </c>
      <c r="Q14" s="9">
        <v>0</v>
      </c>
      <c r="R14" s="1" t="s">
        <v>71</v>
      </c>
      <c r="S14" s="1" t="s">
        <v>71</v>
      </c>
      <c r="T14" s="1">
        <v>0</v>
      </c>
    </row>
    <row r="15" spans="1:20" x14ac:dyDescent="0.25">
      <c r="A15" s="1" t="s">
        <v>130</v>
      </c>
      <c r="B15" s="1" t="s">
        <v>106</v>
      </c>
      <c r="C15" s="1"/>
      <c r="D15" s="1">
        <v>1</v>
      </c>
      <c r="E15" s="1">
        <v>180000</v>
      </c>
      <c r="F15" s="1">
        <v>0</v>
      </c>
      <c r="G15" s="1">
        <v>0</v>
      </c>
      <c r="H15" s="1">
        <v>180000</v>
      </c>
      <c r="I15" s="9">
        <f t="shared" si="0"/>
        <v>3</v>
      </c>
      <c r="J15" s="1">
        <v>180000</v>
      </c>
      <c r="K15" s="1">
        <v>0</v>
      </c>
      <c r="L15" s="1">
        <f t="shared" si="1"/>
        <v>180000</v>
      </c>
      <c r="M15" s="9">
        <f t="shared" si="2"/>
        <v>3</v>
      </c>
      <c r="N15" s="1">
        <v>0</v>
      </c>
      <c r="O15" s="9">
        <f t="shared" si="3"/>
        <v>3</v>
      </c>
      <c r="P15" s="1">
        <v>0</v>
      </c>
      <c r="Q15" s="9">
        <v>0</v>
      </c>
      <c r="R15" s="1" t="s">
        <v>71</v>
      </c>
      <c r="S15" s="1" t="s">
        <v>71</v>
      </c>
      <c r="T15" s="1">
        <v>180000</v>
      </c>
    </row>
    <row r="16" spans="1:20" x14ac:dyDescent="0.25">
      <c r="A16" s="1"/>
      <c r="B16" s="1" t="s">
        <v>131</v>
      </c>
      <c r="C16" s="1" t="s">
        <v>132</v>
      </c>
      <c r="D16" s="1">
        <v>1</v>
      </c>
      <c r="E16" s="1">
        <v>180000</v>
      </c>
      <c r="F16" s="1">
        <v>0</v>
      </c>
      <c r="G16" s="1">
        <v>0</v>
      </c>
      <c r="H16" s="1">
        <v>180000</v>
      </c>
      <c r="I16" s="9">
        <f t="shared" si="0"/>
        <v>3</v>
      </c>
      <c r="J16" s="1">
        <v>180000</v>
      </c>
      <c r="K16" s="1">
        <v>0</v>
      </c>
      <c r="L16" s="1">
        <f t="shared" si="1"/>
        <v>180000</v>
      </c>
      <c r="M16" s="9">
        <f t="shared" si="2"/>
        <v>3</v>
      </c>
      <c r="N16" s="1">
        <v>0</v>
      </c>
      <c r="O16" s="9">
        <f t="shared" si="3"/>
        <v>3</v>
      </c>
      <c r="P16" s="1">
        <v>0</v>
      </c>
      <c r="Q16" s="9">
        <f>SUM(P16/H16*100)</f>
        <v>0</v>
      </c>
      <c r="R16" s="1" t="s">
        <v>71</v>
      </c>
      <c r="S16" s="1" t="s">
        <v>71</v>
      </c>
      <c r="T16" s="1">
        <v>180000</v>
      </c>
    </row>
    <row r="17" spans="1:20" x14ac:dyDescent="0.25">
      <c r="A17" s="1" t="s">
        <v>133</v>
      </c>
      <c r="B17" s="1" t="s">
        <v>134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9">
        <f t="shared" si="0"/>
        <v>0</v>
      </c>
      <c r="J17" s="1">
        <v>0</v>
      </c>
      <c r="K17" s="1">
        <v>0</v>
      </c>
      <c r="L17" s="1">
        <f t="shared" si="1"/>
        <v>0</v>
      </c>
      <c r="M17" s="9">
        <f t="shared" si="2"/>
        <v>0</v>
      </c>
      <c r="N17" s="1">
        <v>0</v>
      </c>
      <c r="O17" s="9">
        <f t="shared" si="3"/>
        <v>0</v>
      </c>
      <c r="P17" s="1">
        <v>0</v>
      </c>
      <c r="Q17" s="9">
        <v>0</v>
      </c>
      <c r="R17" s="1" t="s">
        <v>71</v>
      </c>
      <c r="S17" s="1" t="s">
        <v>71</v>
      </c>
      <c r="T17" s="1">
        <v>0</v>
      </c>
    </row>
    <row r="18" spans="1:20" x14ac:dyDescent="0.25">
      <c r="A18" s="1" t="s">
        <v>135</v>
      </c>
      <c r="B18" s="1" t="s">
        <v>136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9">
        <f t="shared" si="0"/>
        <v>0</v>
      </c>
      <c r="J18" s="1">
        <v>0</v>
      </c>
      <c r="K18" s="1">
        <v>0</v>
      </c>
      <c r="L18" s="1">
        <f t="shared" si="1"/>
        <v>0</v>
      </c>
      <c r="M18" s="9">
        <f t="shared" si="2"/>
        <v>0</v>
      </c>
      <c r="N18" s="1">
        <v>0</v>
      </c>
      <c r="O18" s="9">
        <f t="shared" si="3"/>
        <v>0</v>
      </c>
      <c r="P18" s="1">
        <v>0</v>
      </c>
      <c r="Q18" s="9">
        <v>0</v>
      </c>
      <c r="R18" s="1" t="s">
        <v>71</v>
      </c>
      <c r="S18" s="1" t="s">
        <v>71</v>
      </c>
      <c r="T18" s="1">
        <v>0</v>
      </c>
    </row>
    <row r="19" spans="1:20" x14ac:dyDescent="0.25">
      <c r="A19" s="1" t="s">
        <v>137</v>
      </c>
      <c r="B19" s="1" t="s">
        <v>108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x14ac:dyDescent="0.25">
      <c r="A20" s="7"/>
      <c r="B20" s="7" t="s">
        <v>138</v>
      </c>
      <c r="C20" s="7"/>
      <c r="D20" s="7">
        <f t="shared" ref="D20:P20" si="4">+D8+D11+D12+D13+D14+D15+D17+D18</f>
        <v>6</v>
      </c>
      <c r="E20" s="7">
        <f t="shared" si="4"/>
        <v>780100</v>
      </c>
      <c r="F20" s="7">
        <f t="shared" si="4"/>
        <v>0</v>
      </c>
      <c r="G20" s="7">
        <f t="shared" si="4"/>
        <v>0</v>
      </c>
      <c r="H20" s="7">
        <f t="shared" si="4"/>
        <v>780100</v>
      </c>
      <c r="I20" s="10">
        <f t="shared" si="4"/>
        <v>13.001666666666667</v>
      </c>
      <c r="J20" s="7">
        <f t="shared" si="4"/>
        <v>780100</v>
      </c>
      <c r="K20" s="7">
        <f t="shared" si="4"/>
        <v>0</v>
      </c>
      <c r="L20" s="7">
        <f t="shared" si="4"/>
        <v>780100</v>
      </c>
      <c r="M20" s="10">
        <f t="shared" si="4"/>
        <v>13.001666666666667</v>
      </c>
      <c r="N20" s="7">
        <f t="shared" si="4"/>
        <v>0</v>
      </c>
      <c r="O20" s="10">
        <f t="shared" si="4"/>
        <v>13.001666666666667</v>
      </c>
      <c r="P20" s="7">
        <f t="shared" si="4"/>
        <v>0</v>
      </c>
      <c r="Q20" s="10">
        <v>0</v>
      </c>
      <c r="R20" s="7" t="s">
        <v>71</v>
      </c>
      <c r="S20" s="7" t="s">
        <v>71</v>
      </c>
      <c r="T20" s="7">
        <f>+T8+T11+T12+T13+T14+T15+T17+T18</f>
        <v>435000</v>
      </c>
    </row>
    <row r="21" spans="1:20" x14ac:dyDescent="0.25">
      <c r="A21" s="2" t="s">
        <v>110</v>
      </c>
      <c r="B21" s="1" t="s">
        <v>139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9">
        <f>SUM(H21/6000000*100)</f>
        <v>0</v>
      </c>
      <c r="J21" s="1">
        <v>0</v>
      </c>
      <c r="K21" s="1">
        <v>0</v>
      </c>
      <c r="L21" s="1">
        <f>+J21+K21</f>
        <v>0</v>
      </c>
      <c r="M21" s="9">
        <f>SUM(L21/6000000*100)</f>
        <v>0</v>
      </c>
      <c r="N21" s="1">
        <v>0</v>
      </c>
      <c r="O21" s="9">
        <f>SUM((H21+N21)/6000000*100)</f>
        <v>0</v>
      </c>
      <c r="P21" s="1">
        <v>0</v>
      </c>
      <c r="Q21" s="9">
        <v>0</v>
      </c>
      <c r="R21" s="1" t="s">
        <v>71</v>
      </c>
      <c r="S21" s="1" t="s">
        <v>71</v>
      </c>
      <c r="T21" s="1">
        <v>0</v>
      </c>
    </row>
    <row r="22" spans="1:20" s="3" customFormat="1" x14ac:dyDescent="0.25">
      <c r="A22" s="7"/>
      <c r="B22" s="7" t="s">
        <v>140</v>
      </c>
      <c r="C22" s="7"/>
      <c r="D22" s="7">
        <f t="shared" ref="D22:P22" si="5">+D21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10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10">
        <f t="shared" si="5"/>
        <v>0</v>
      </c>
      <c r="N22" s="7">
        <f t="shared" si="5"/>
        <v>0</v>
      </c>
      <c r="O22" s="10">
        <f t="shared" si="5"/>
        <v>0</v>
      </c>
      <c r="P22" s="7">
        <f t="shared" si="5"/>
        <v>0</v>
      </c>
      <c r="Q22" s="10">
        <v>0</v>
      </c>
      <c r="R22" s="7" t="str">
        <f>+R21</f>
        <v>NA</v>
      </c>
      <c r="S22" s="7" t="str">
        <f>+S21</f>
        <v>NA</v>
      </c>
      <c r="T22" s="7">
        <f>+T21</f>
        <v>0</v>
      </c>
    </row>
    <row r="23" spans="1:20" x14ac:dyDescent="0.25">
      <c r="A23" s="2" t="s">
        <v>141</v>
      </c>
      <c r="B23" s="1" t="s">
        <v>142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2" t="s">
        <v>87</v>
      </c>
      <c r="B24" s="1" t="s">
        <v>143</v>
      </c>
      <c r="C24" s="1"/>
      <c r="D24" s="1">
        <v>1868</v>
      </c>
      <c r="E24" s="1">
        <v>1264600</v>
      </c>
      <c r="F24" s="1">
        <v>0</v>
      </c>
      <c r="G24" s="1">
        <v>0</v>
      </c>
      <c r="H24" s="1">
        <v>1264600</v>
      </c>
      <c r="I24" s="9">
        <f>SUM(H24/6000000*100)</f>
        <v>21.076666666666664</v>
      </c>
      <c r="J24" s="1">
        <v>1264600</v>
      </c>
      <c r="K24" s="1">
        <v>0</v>
      </c>
      <c r="L24" s="1">
        <f>+J24+K24</f>
        <v>1264600</v>
      </c>
      <c r="M24" s="9">
        <f>SUM(L24/6000000*100)</f>
        <v>21.076666666666664</v>
      </c>
      <c r="N24" s="1">
        <v>0</v>
      </c>
      <c r="O24" s="9">
        <f>SUM((H24+N24)/6000000*100)</f>
        <v>21.076666666666664</v>
      </c>
      <c r="P24" s="1">
        <v>0</v>
      </c>
      <c r="Q24" s="9">
        <v>0</v>
      </c>
      <c r="R24" s="1" t="s">
        <v>71</v>
      </c>
      <c r="S24" s="1" t="s">
        <v>71</v>
      </c>
      <c r="T24" s="1">
        <v>143400</v>
      </c>
    </row>
    <row r="25" spans="1:20" x14ac:dyDescent="0.25">
      <c r="A25" s="1"/>
      <c r="B25" s="1" t="s">
        <v>144</v>
      </c>
      <c r="C25" s="1"/>
      <c r="D25" s="1">
        <v>3</v>
      </c>
      <c r="E25" s="1">
        <v>103800</v>
      </c>
      <c r="F25" s="1">
        <v>0</v>
      </c>
      <c r="G25" s="1">
        <v>0</v>
      </c>
      <c r="H25" s="1">
        <v>103800</v>
      </c>
      <c r="I25" s="9">
        <f>SUM(H25/6000000*100)</f>
        <v>1.73</v>
      </c>
      <c r="J25" s="1">
        <v>103800</v>
      </c>
      <c r="K25" s="1">
        <v>0</v>
      </c>
      <c r="L25" s="1">
        <f>+J25+K25</f>
        <v>103800</v>
      </c>
      <c r="M25" s="9">
        <f>SUM(L25/6000000*100)</f>
        <v>1.73</v>
      </c>
      <c r="N25" s="1">
        <v>0</v>
      </c>
      <c r="O25" s="9">
        <f>SUM((H25+N25)/6000000*100)</f>
        <v>1.73</v>
      </c>
      <c r="P25" s="1">
        <v>0</v>
      </c>
      <c r="Q25" s="9">
        <v>0</v>
      </c>
      <c r="R25" s="1" t="s">
        <v>71</v>
      </c>
      <c r="S25" s="1" t="s">
        <v>71</v>
      </c>
      <c r="T25" s="1">
        <v>37700</v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103</v>
      </c>
      <c r="B27" s="1" t="s">
        <v>145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9">
        <f>SUM(H27/6000000*100)</f>
        <v>0</v>
      </c>
      <c r="J27" s="1">
        <v>0</v>
      </c>
      <c r="K27" s="1">
        <v>0</v>
      </c>
      <c r="L27" s="1">
        <f>+J27+K27</f>
        <v>0</v>
      </c>
      <c r="M27" s="9">
        <f>SUM(L27/6000000*100)</f>
        <v>0</v>
      </c>
      <c r="N27" s="1">
        <v>0</v>
      </c>
      <c r="O27" s="9">
        <f>SUM((H27+N27)/6000000*100)</f>
        <v>0</v>
      </c>
      <c r="P27" s="1">
        <v>0</v>
      </c>
      <c r="Q27" s="9">
        <v>0</v>
      </c>
      <c r="R27" s="1" t="s">
        <v>71</v>
      </c>
      <c r="S27" s="1" t="s">
        <v>71</v>
      </c>
      <c r="T27" s="1">
        <v>0</v>
      </c>
    </row>
    <row r="28" spans="1:20" x14ac:dyDescent="0.25">
      <c r="A28" s="1" t="s">
        <v>105</v>
      </c>
      <c r="B28" s="1" t="s">
        <v>146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9">
        <f>SUM(H28/6000000*100)</f>
        <v>0</v>
      </c>
      <c r="J28" s="1">
        <v>0</v>
      </c>
      <c r="K28" s="1">
        <v>0</v>
      </c>
      <c r="L28" s="1">
        <f>+J28+K28</f>
        <v>0</v>
      </c>
      <c r="M28" s="9">
        <f>SUM(L28/6000000*100)</f>
        <v>0</v>
      </c>
      <c r="N28" s="1">
        <v>0</v>
      </c>
      <c r="O28" s="9">
        <f>SUM((H28+N28)/6000000*100)</f>
        <v>0</v>
      </c>
      <c r="P28" s="1">
        <v>0</v>
      </c>
      <c r="Q28" s="9">
        <v>0</v>
      </c>
      <c r="R28" s="1" t="s">
        <v>71</v>
      </c>
      <c r="S28" s="1" t="s">
        <v>71</v>
      </c>
      <c r="T28" s="1">
        <v>0</v>
      </c>
    </row>
    <row r="29" spans="1:20" x14ac:dyDescent="0.25">
      <c r="A29" s="1" t="s">
        <v>107</v>
      </c>
      <c r="B29" s="1" t="s">
        <v>147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9">
        <f>SUM(H29/6000000*100)</f>
        <v>0</v>
      </c>
      <c r="J29" s="1">
        <v>0</v>
      </c>
      <c r="K29" s="1">
        <v>0</v>
      </c>
      <c r="L29" s="1">
        <f>+J29+K29</f>
        <v>0</v>
      </c>
      <c r="M29" s="9">
        <f>SUM(L29/6000000*100)</f>
        <v>0</v>
      </c>
      <c r="N29" s="1">
        <v>0</v>
      </c>
      <c r="O29" s="9">
        <f>SUM((H29+N29)/6000000*100)</f>
        <v>0</v>
      </c>
      <c r="P29" s="1">
        <v>0</v>
      </c>
      <c r="Q29" s="9">
        <v>0</v>
      </c>
      <c r="R29" s="1" t="s">
        <v>71</v>
      </c>
      <c r="S29" s="1" t="s">
        <v>71</v>
      </c>
      <c r="T29" s="1">
        <v>0</v>
      </c>
    </row>
    <row r="30" spans="1:20" x14ac:dyDescent="0.25">
      <c r="A30" s="1" t="s">
        <v>116</v>
      </c>
      <c r="B30" s="1" t="s">
        <v>108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 t="s">
        <v>148</v>
      </c>
      <c r="C31" s="1"/>
      <c r="D31" s="1">
        <v>51</v>
      </c>
      <c r="E31" s="1">
        <v>463500</v>
      </c>
      <c r="F31" s="1">
        <v>0</v>
      </c>
      <c r="G31" s="1">
        <v>0</v>
      </c>
      <c r="H31" s="1">
        <v>463500</v>
      </c>
      <c r="I31" s="9">
        <f>SUM(H31/6000000*100)</f>
        <v>7.7249999999999996</v>
      </c>
      <c r="J31" s="1">
        <v>463500</v>
      </c>
      <c r="K31" s="1">
        <v>0</v>
      </c>
      <c r="L31" s="1">
        <f>+J31+K31</f>
        <v>463500</v>
      </c>
      <c r="M31" s="9">
        <f>SUM(L31/6000000*100)</f>
        <v>7.7249999999999996</v>
      </c>
      <c r="N31" s="1">
        <v>0</v>
      </c>
      <c r="O31" s="9">
        <f>SUM((H31+N31)/6000000*100)</f>
        <v>7.7249999999999996</v>
      </c>
      <c r="P31" s="1">
        <v>0</v>
      </c>
      <c r="Q31" s="9">
        <v>0</v>
      </c>
      <c r="R31" s="1" t="s">
        <v>71</v>
      </c>
      <c r="S31" s="1" t="s">
        <v>71</v>
      </c>
      <c r="T31" s="1">
        <v>0</v>
      </c>
    </row>
    <row r="32" spans="1:20" x14ac:dyDescent="0.25">
      <c r="A32" s="1"/>
      <c r="B32" s="1" t="s">
        <v>149</v>
      </c>
      <c r="C32" s="1" t="s">
        <v>90</v>
      </c>
      <c r="D32" s="1">
        <v>1</v>
      </c>
      <c r="E32" s="1">
        <v>200000</v>
      </c>
      <c r="F32" s="1">
        <v>0</v>
      </c>
      <c r="G32" s="1">
        <v>0</v>
      </c>
      <c r="H32" s="1">
        <v>200000</v>
      </c>
      <c r="I32" s="9">
        <f>SUM(H32/6000000*100)</f>
        <v>3.3333333333333335</v>
      </c>
      <c r="J32" s="1">
        <v>200000</v>
      </c>
      <c r="K32" s="1">
        <v>0</v>
      </c>
      <c r="L32" s="1">
        <f>+J32+K32</f>
        <v>200000</v>
      </c>
      <c r="M32" s="9">
        <f>SUM(L32/6000000*100)</f>
        <v>3.3333333333333335</v>
      </c>
      <c r="N32" s="1">
        <v>0</v>
      </c>
      <c r="O32" s="9">
        <f>SUM((H32+N32)/6000000*100)</f>
        <v>3.3333333333333335</v>
      </c>
      <c r="P32" s="1">
        <v>0</v>
      </c>
      <c r="Q32" s="9">
        <f>SUM(P32/H32*100)</f>
        <v>0</v>
      </c>
      <c r="R32" s="1" t="s">
        <v>71</v>
      </c>
      <c r="S32" s="1" t="s">
        <v>71</v>
      </c>
      <c r="T32" s="1">
        <v>0</v>
      </c>
    </row>
    <row r="33" spans="1:20" x14ac:dyDescent="0.25">
      <c r="A33" s="1"/>
      <c r="B33" s="1" t="s">
        <v>150</v>
      </c>
      <c r="C33" s="1" t="s">
        <v>90</v>
      </c>
      <c r="D33" s="1">
        <v>1</v>
      </c>
      <c r="E33" s="1">
        <v>100000</v>
      </c>
      <c r="F33" s="1">
        <v>0</v>
      </c>
      <c r="G33" s="1">
        <v>0</v>
      </c>
      <c r="H33" s="1">
        <v>100000</v>
      </c>
      <c r="I33" s="9">
        <f>SUM(H33/6000000*100)</f>
        <v>1.6666666666666667</v>
      </c>
      <c r="J33" s="1">
        <v>100000</v>
      </c>
      <c r="K33" s="1">
        <v>0</v>
      </c>
      <c r="L33" s="1">
        <f>+J33+K33</f>
        <v>100000</v>
      </c>
      <c r="M33" s="9">
        <f>SUM(L33/6000000*100)</f>
        <v>1.6666666666666667</v>
      </c>
      <c r="N33" s="1">
        <v>0</v>
      </c>
      <c r="O33" s="9">
        <f>SUM((H33+N33)/6000000*100)</f>
        <v>1.6666666666666667</v>
      </c>
      <c r="P33" s="1">
        <v>0</v>
      </c>
      <c r="Q33" s="9">
        <f>SUM(P33/H33*100)</f>
        <v>0</v>
      </c>
      <c r="R33" s="1" t="s">
        <v>71</v>
      </c>
      <c r="S33" s="1" t="s">
        <v>71</v>
      </c>
      <c r="T33" s="1">
        <v>0</v>
      </c>
    </row>
    <row r="34" spans="1:20" x14ac:dyDescent="0.25">
      <c r="A34" s="1"/>
      <c r="B34" s="1" t="s">
        <v>151</v>
      </c>
      <c r="C34" s="1"/>
      <c r="D34" s="1">
        <v>1</v>
      </c>
      <c r="E34" s="1">
        <v>1500</v>
      </c>
      <c r="F34" s="1">
        <v>0</v>
      </c>
      <c r="G34" s="1">
        <v>0</v>
      </c>
      <c r="H34" s="1">
        <v>1500</v>
      </c>
      <c r="I34" s="9">
        <f>SUM(H34/6000000*100)</f>
        <v>2.5000000000000001E-2</v>
      </c>
      <c r="J34" s="1">
        <v>1500</v>
      </c>
      <c r="K34" s="1">
        <v>0</v>
      </c>
      <c r="L34" s="1">
        <f>+J34+K34</f>
        <v>1500</v>
      </c>
      <c r="M34" s="9">
        <f>SUM(L34/6000000*100)</f>
        <v>2.5000000000000001E-2</v>
      </c>
      <c r="N34" s="1">
        <v>0</v>
      </c>
      <c r="O34" s="9">
        <f>SUM((H34+N34)/6000000*100)</f>
        <v>2.5000000000000001E-2</v>
      </c>
      <c r="P34" s="1">
        <v>0</v>
      </c>
      <c r="Q34" s="9">
        <v>0</v>
      </c>
      <c r="R34" s="1" t="s">
        <v>71</v>
      </c>
      <c r="S34" s="1" t="s">
        <v>71</v>
      </c>
      <c r="T34" s="1">
        <v>1500</v>
      </c>
    </row>
    <row r="35" spans="1:20" x14ac:dyDescent="0.25">
      <c r="A35" s="1"/>
      <c r="B35" s="1" t="s">
        <v>152</v>
      </c>
      <c r="C35" s="1"/>
      <c r="D35" s="1">
        <v>19</v>
      </c>
      <c r="E35" s="1">
        <v>54700</v>
      </c>
      <c r="F35" s="1">
        <v>0</v>
      </c>
      <c r="G35" s="1">
        <v>0</v>
      </c>
      <c r="H35" s="1">
        <v>54700</v>
      </c>
      <c r="I35" s="9">
        <f>SUM(H35/6000000*100)</f>
        <v>0.91166666666666674</v>
      </c>
      <c r="J35" s="1">
        <v>54700</v>
      </c>
      <c r="K35" s="1">
        <v>0</v>
      </c>
      <c r="L35" s="1">
        <f>+J35+K35</f>
        <v>54700</v>
      </c>
      <c r="M35" s="9">
        <f>SUM(L35/6000000*100)</f>
        <v>0.91166666666666674</v>
      </c>
      <c r="N35" s="1">
        <v>0</v>
      </c>
      <c r="O35" s="9">
        <f>SUM((H35+N35)/6000000*100)</f>
        <v>0.91166666666666674</v>
      </c>
      <c r="P35" s="1">
        <v>0</v>
      </c>
      <c r="Q35" s="9">
        <v>0</v>
      </c>
      <c r="R35" s="1" t="s">
        <v>71</v>
      </c>
      <c r="S35" s="1" t="s">
        <v>71</v>
      </c>
      <c r="T35" s="1">
        <v>31600</v>
      </c>
    </row>
    <row r="36" spans="1:20" s="3" customFormat="1" x14ac:dyDescent="0.25">
      <c r="A36" s="7"/>
      <c r="B36" s="7" t="s">
        <v>153</v>
      </c>
      <c r="C36" s="7"/>
      <c r="D36" s="7">
        <f t="shared" ref="D36:P36" si="6">+D24+D25+D27+D28+D29+D31+D34+D35</f>
        <v>1942</v>
      </c>
      <c r="E36" s="7">
        <f t="shared" si="6"/>
        <v>1888100</v>
      </c>
      <c r="F36" s="7">
        <f t="shared" si="6"/>
        <v>0</v>
      </c>
      <c r="G36" s="7">
        <f t="shared" si="6"/>
        <v>0</v>
      </c>
      <c r="H36" s="7">
        <f t="shared" si="6"/>
        <v>1888100</v>
      </c>
      <c r="I36" s="10">
        <f t="shared" si="6"/>
        <v>31.46833333333333</v>
      </c>
      <c r="J36" s="7">
        <f t="shared" si="6"/>
        <v>1888100</v>
      </c>
      <c r="K36" s="7">
        <f t="shared" si="6"/>
        <v>0</v>
      </c>
      <c r="L36" s="7">
        <f t="shared" si="6"/>
        <v>1888100</v>
      </c>
      <c r="M36" s="10">
        <f t="shared" si="6"/>
        <v>31.46833333333333</v>
      </c>
      <c r="N36" s="7">
        <f t="shared" si="6"/>
        <v>0</v>
      </c>
      <c r="O36" s="10">
        <f t="shared" si="6"/>
        <v>31.46833333333333</v>
      </c>
      <c r="P36" s="7">
        <f t="shared" si="6"/>
        <v>0</v>
      </c>
      <c r="Q36" s="10">
        <v>0</v>
      </c>
      <c r="R36" s="7"/>
      <c r="S36" s="7"/>
      <c r="T36" s="7">
        <f>+T24+T25+T27+T28+T29+T31+T34+T35</f>
        <v>214200</v>
      </c>
    </row>
    <row r="37" spans="1:20" s="3" customFormat="1" x14ac:dyDescent="0.25">
      <c r="A37" s="7"/>
      <c r="B37" s="7" t="s">
        <v>154</v>
      </c>
      <c r="C37" s="7"/>
      <c r="D37" s="7">
        <f t="shared" ref="D37:P37" si="7">+D20+D22+D36</f>
        <v>1948</v>
      </c>
      <c r="E37" s="7">
        <f t="shared" si="7"/>
        <v>2668200</v>
      </c>
      <c r="F37" s="7">
        <f t="shared" si="7"/>
        <v>0</v>
      </c>
      <c r="G37" s="7">
        <f t="shared" si="7"/>
        <v>0</v>
      </c>
      <c r="H37" s="7">
        <f t="shared" si="7"/>
        <v>2668200</v>
      </c>
      <c r="I37" s="10">
        <f t="shared" si="7"/>
        <v>44.47</v>
      </c>
      <c r="J37" s="7">
        <f t="shared" si="7"/>
        <v>2668200</v>
      </c>
      <c r="K37" s="7">
        <f t="shared" si="7"/>
        <v>0</v>
      </c>
      <c r="L37" s="7">
        <f t="shared" si="7"/>
        <v>2668200</v>
      </c>
      <c r="M37" s="10">
        <f t="shared" si="7"/>
        <v>44.47</v>
      </c>
      <c r="N37" s="7">
        <f t="shared" si="7"/>
        <v>0</v>
      </c>
      <c r="O37" s="10">
        <f t="shared" si="7"/>
        <v>44.47</v>
      </c>
      <c r="P37" s="7">
        <f t="shared" si="7"/>
        <v>0</v>
      </c>
      <c r="Q37" s="10">
        <v>0</v>
      </c>
      <c r="R37" s="7"/>
      <c r="S37" s="7"/>
      <c r="T37" s="7">
        <f>+T20+T22+T36</f>
        <v>649200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H1"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4" customFormat="1" ht="15.75" x14ac:dyDescent="0.25">
      <c r="A1" s="4" t="s">
        <v>155</v>
      </c>
    </row>
    <row r="3" spans="1:20" s="3" customFormat="1" ht="90" x14ac:dyDescent="0.25">
      <c r="A3" s="5" t="s">
        <v>31</v>
      </c>
      <c r="B3" s="5" t="s">
        <v>80</v>
      </c>
      <c r="C3" s="5" t="s">
        <v>81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82</v>
      </c>
      <c r="I3" s="5" t="s">
        <v>121</v>
      </c>
      <c r="J3" s="19" t="s">
        <v>40</v>
      </c>
      <c r="K3" s="19"/>
      <c r="L3" s="19"/>
      <c r="M3" s="19"/>
      <c r="N3" s="5" t="s">
        <v>41</v>
      </c>
      <c r="O3" s="5" t="s">
        <v>42</v>
      </c>
      <c r="P3" s="19" t="s">
        <v>43</v>
      </c>
      <c r="Q3" s="19"/>
      <c r="R3" s="19" t="s">
        <v>44</v>
      </c>
      <c r="S3" s="19"/>
      <c r="T3" s="5" t="s">
        <v>45</v>
      </c>
    </row>
    <row r="4" spans="1:20" s="3" customFormat="1" ht="30" customHeight="1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46</v>
      </c>
      <c r="K4" s="20"/>
      <c r="L4" s="20"/>
      <c r="M4" s="5" t="s">
        <v>47</v>
      </c>
      <c r="N4" s="11"/>
      <c r="O4" s="7"/>
      <c r="P4" s="6" t="s">
        <v>48</v>
      </c>
      <c r="Q4" s="5" t="s">
        <v>49</v>
      </c>
      <c r="R4" s="5" t="s">
        <v>48</v>
      </c>
      <c r="S4" s="5" t="s">
        <v>49</v>
      </c>
      <c r="T4" s="7"/>
    </row>
    <row r="5" spans="1:20" s="3" customFormat="1" x14ac:dyDescent="0.25">
      <c r="A5" s="7"/>
      <c r="B5" s="7"/>
      <c r="C5" s="7"/>
      <c r="D5" s="7"/>
      <c r="E5" s="7"/>
      <c r="F5" s="7"/>
      <c r="G5" s="7"/>
      <c r="H5" s="7"/>
      <c r="I5" s="7"/>
      <c r="J5" s="5" t="s">
        <v>50</v>
      </c>
      <c r="K5" s="5" t="s">
        <v>51</v>
      </c>
      <c r="L5" s="5" t="s">
        <v>52</v>
      </c>
      <c r="M5" s="7"/>
      <c r="N5" s="7"/>
      <c r="O5" s="7"/>
      <c r="P5" s="7"/>
      <c r="Q5" s="7"/>
      <c r="R5" s="7"/>
      <c r="S5" s="7"/>
      <c r="T5" s="7"/>
    </row>
    <row r="6" spans="1:20" s="3" customFormat="1" x14ac:dyDescent="0.25">
      <c r="A6" s="12"/>
      <c r="B6" s="12" t="s">
        <v>53</v>
      </c>
      <c r="C6" s="12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21" t="s">
        <v>61</v>
      </c>
      <c r="K6" s="21"/>
      <c r="L6" s="21"/>
      <c r="M6" s="21"/>
      <c r="N6" s="12" t="s">
        <v>62</v>
      </c>
      <c r="O6" s="12" t="s">
        <v>63</v>
      </c>
      <c r="P6" s="21" t="s">
        <v>64</v>
      </c>
      <c r="Q6" s="21"/>
      <c r="R6" s="21" t="s">
        <v>65</v>
      </c>
      <c r="S6" s="21"/>
      <c r="T6" s="12" t="s">
        <v>66</v>
      </c>
    </row>
    <row r="7" spans="1:20" x14ac:dyDescent="0.25">
      <c r="A7" s="2" t="s">
        <v>85</v>
      </c>
      <c r="B7" s="1" t="s">
        <v>156</v>
      </c>
      <c r="C7" s="1"/>
      <c r="D7" s="1">
        <v>0</v>
      </c>
      <c r="E7" s="1">
        <v>0</v>
      </c>
      <c r="F7" s="1">
        <v>0</v>
      </c>
      <c r="G7" s="1">
        <v>0</v>
      </c>
      <c r="H7" s="1">
        <v>0</v>
      </c>
      <c r="I7" s="9">
        <f>SUM(H7/6000000*100)</f>
        <v>0</v>
      </c>
      <c r="J7" s="1">
        <v>0</v>
      </c>
      <c r="K7" s="1">
        <v>0</v>
      </c>
      <c r="L7" s="1">
        <f>+J7+K7</f>
        <v>0</v>
      </c>
      <c r="M7" s="9">
        <f>SUM(L7/6000000*100)</f>
        <v>0</v>
      </c>
      <c r="N7" s="1">
        <v>0</v>
      </c>
      <c r="O7" s="9">
        <f>SUM((H7+N7)/6000000*100)</f>
        <v>0</v>
      </c>
      <c r="P7" s="1">
        <v>0</v>
      </c>
      <c r="Q7" s="9">
        <v>0</v>
      </c>
      <c r="R7" s="1" t="s">
        <v>71</v>
      </c>
      <c r="S7" s="1" t="s">
        <v>71</v>
      </c>
      <c r="T7" s="1">
        <v>0</v>
      </c>
    </row>
    <row r="8" spans="1:20" x14ac:dyDescent="0.25">
      <c r="A8" s="2" t="s">
        <v>110</v>
      </c>
      <c r="B8" s="1" t="s">
        <v>157</v>
      </c>
      <c r="C8" s="1"/>
      <c r="D8" s="1">
        <v>0</v>
      </c>
      <c r="E8" s="1">
        <v>0</v>
      </c>
      <c r="F8" s="1">
        <v>0</v>
      </c>
      <c r="G8" s="1">
        <v>0</v>
      </c>
      <c r="H8" s="1">
        <v>0</v>
      </c>
      <c r="I8" s="9">
        <f>SUM(H8/6000000*100)</f>
        <v>0</v>
      </c>
      <c r="J8" s="1">
        <v>0</v>
      </c>
      <c r="K8" s="1">
        <v>0</v>
      </c>
      <c r="L8" s="1">
        <f>+J8+K8</f>
        <v>0</v>
      </c>
      <c r="M8" s="9">
        <f>SUM(L8/6000000*100)</f>
        <v>0</v>
      </c>
      <c r="N8" s="1">
        <v>0</v>
      </c>
      <c r="O8" s="9">
        <f>SUM((H8+N8)/6000000*100)</f>
        <v>0</v>
      </c>
      <c r="P8" s="1">
        <v>0</v>
      </c>
      <c r="Q8" s="9">
        <v>0</v>
      </c>
      <c r="R8" s="1" t="s">
        <v>71</v>
      </c>
      <c r="S8" s="1" t="s">
        <v>71</v>
      </c>
      <c r="T8" s="1">
        <v>0</v>
      </c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3" customFormat="1" x14ac:dyDescent="0.25">
      <c r="A10" s="7"/>
      <c r="B10" s="7" t="s">
        <v>158</v>
      </c>
      <c r="C10" s="7"/>
      <c r="D10" s="7">
        <f t="shared" ref="D10:Q10" si="0">+D7+D8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10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10">
        <f t="shared" si="0"/>
        <v>0</v>
      </c>
      <c r="N10" s="7">
        <f t="shared" si="0"/>
        <v>0</v>
      </c>
      <c r="O10" s="10">
        <f t="shared" si="0"/>
        <v>0</v>
      </c>
      <c r="P10" s="7">
        <f t="shared" si="0"/>
        <v>0</v>
      </c>
      <c r="Q10" s="10">
        <f t="shared" si="0"/>
        <v>0</v>
      </c>
      <c r="R10" s="7"/>
      <c r="S10" s="7"/>
      <c r="T10" s="7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4" customFormat="1" ht="15.75" x14ac:dyDescent="0.25">
      <c r="A1" s="13" t="s">
        <v>159</v>
      </c>
      <c r="B1" s="13"/>
      <c r="C1" s="13"/>
      <c r="D1" s="13"/>
    </row>
    <row r="2" spans="1:4" x14ac:dyDescent="0.25">
      <c r="A2" s="1" t="s">
        <v>160</v>
      </c>
      <c r="B2" s="1" t="s">
        <v>161</v>
      </c>
      <c r="C2" s="1" t="s">
        <v>162</v>
      </c>
      <c r="D2" s="1" t="s">
        <v>163</v>
      </c>
    </row>
    <row r="3" spans="1:4" x14ac:dyDescent="0.25">
      <c r="A3" s="1"/>
      <c r="B3" s="1"/>
      <c r="C3" s="1"/>
      <c r="D3" s="1"/>
    </row>
    <row r="4" spans="1:4" s="3" customFormat="1" x14ac:dyDescent="0.25">
      <c r="A4" s="7" t="s">
        <v>78</v>
      </c>
      <c r="B4" s="7"/>
      <c r="C4" s="7">
        <f>SUM(C2:C3)</f>
        <v>0</v>
      </c>
      <c r="D4" s="7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0" sqref="B20"/>
    </sheetView>
  </sheetViews>
  <sheetFormatPr defaultRowHeight="15" x14ac:dyDescent="0.25"/>
  <cols>
    <col min="1" max="2" width="50.7109375" customWidth="1"/>
  </cols>
  <sheetData>
    <row r="1" spans="1:2" s="4" customFormat="1" ht="15.75" x14ac:dyDescent="0.25">
      <c r="A1" s="22" t="s">
        <v>164</v>
      </c>
      <c r="B1" s="22"/>
    </row>
    <row r="2" spans="1:2" x14ac:dyDescent="0.25">
      <c r="A2" s="1" t="s">
        <v>34</v>
      </c>
      <c r="B2" s="1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user</cp:lastModifiedBy>
  <dcterms:created xsi:type="dcterms:W3CDTF">2016-07-12T04:16:00Z</dcterms:created>
  <dcterms:modified xsi:type="dcterms:W3CDTF">2020-07-03T07:22:03Z</dcterms:modified>
</cp:coreProperties>
</file>