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37" i="4"/>
  <c r="P37"/>
  <c r="O37"/>
  <c r="N37"/>
  <c r="M37"/>
  <c r="L37"/>
  <c r="K37"/>
  <c r="J37"/>
  <c r="I37"/>
  <c r="H37"/>
  <c r="G37"/>
  <c r="F37"/>
  <c r="E37"/>
  <c r="D37"/>
  <c r="T36"/>
  <c r="P36"/>
  <c r="O36"/>
  <c r="N36"/>
  <c r="M36"/>
  <c r="L36"/>
  <c r="K36"/>
  <c r="J36"/>
  <c r="I36"/>
  <c r="H36"/>
  <c r="G36"/>
  <c r="F36"/>
  <c r="E36"/>
  <c r="D36"/>
  <c r="O35"/>
  <c r="M35"/>
  <c r="L35"/>
  <c r="I35"/>
  <c r="O34"/>
  <c r="M34"/>
  <c r="L34"/>
  <c r="I34"/>
  <c r="Q33"/>
  <c r="O33"/>
  <c r="M33"/>
  <c r="L33"/>
  <c r="I33"/>
  <c r="Q32"/>
  <c r="O32"/>
  <c r="M32"/>
  <c r="L32"/>
  <c r="I32"/>
  <c r="O31"/>
  <c r="M31"/>
  <c r="L31"/>
  <c r="I31"/>
  <c r="O29"/>
  <c r="M29"/>
  <c r="L29"/>
  <c r="I29"/>
  <c r="O28"/>
  <c r="M28"/>
  <c r="L28"/>
  <c r="I28"/>
  <c r="O27"/>
  <c r="M27"/>
  <c r="L27"/>
  <c r="I27"/>
  <c r="O25"/>
  <c r="M25"/>
  <c r="L25"/>
  <c r="I25"/>
  <c r="O24"/>
  <c r="M24"/>
  <c r="L24"/>
  <c r="I24"/>
  <c r="T22"/>
  <c r="S22"/>
  <c r="R22"/>
  <c r="P22"/>
  <c r="O22"/>
  <c r="N22"/>
  <c r="M22"/>
  <c r="L22"/>
  <c r="K22"/>
  <c r="J22"/>
  <c r="I22"/>
  <c r="H22"/>
  <c r="G22"/>
  <c r="F22"/>
  <c r="E22"/>
  <c r="D22"/>
  <c r="O21"/>
  <c r="M21"/>
  <c r="L21"/>
  <c r="I21"/>
  <c r="T20"/>
  <c r="P20"/>
  <c r="O20"/>
  <c r="N20"/>
  <c r="M20"/>
  <c r="L20"/>
  <c r="K20"/>
  <c r="J20"/>
  <c r="I20"/>
  <c r="H20"/>
  <c r="G20"/>
  <c r="F20"/>
  <c r="E20"/>
  <c r="D20"/>
  <c r="O18"/>
  <c r="M18"/>
  <c r="L18"/>
  <c r="I18"/>
  <c r="O17"/>
  <c r="M17"/>
  <c r="L17"/>
  <c r="I17"/>
  <c r="Q16"/>
  <c r="O16"/>
  <c r="M16"/>
  <c r="L16"/>
  <c r="I16"/>
  <c r="O15"/>
  <c r="M15"/>
  <c r="L15"/>
  <c r="I15"/>
  <c r="O14"/>
  <c r="M14"/>
  <c r="L14"/>
  <c r="I14"/>
  <c r="O13"/>
  <c r="M13"/>
  <c r="L13"/>
  <c r="I13"/>
  <c r="O12"/>
  <c r="M12"/>
  <c r="L12"/>
  <c r="I12"/>
  <c r="O11"/>
  <c r="M11"/>
  <c r="L11"/>
  <c r="I11"/>
  <c r="Q10"/>
  <c r="O10"/>
  <c r="M10"/>
  <c r="L10"/>
  <c r="I10"/>
  <c r="Q9"/>
  <c r="O9"/>
  <c r="M9"/>
  <c r="L9"/>
  <c r="I9"/>
  <c r="O8"/>
  <c r="M8"/>
  <c r="L8"/>
  <c r="I8"/>
  <c r="T30" i="3"/>
  <c r="S30"/>
  <c r="R30"/>
  <c r="P30"/>
  <c r="O30"/>
  <c r="N30"/>
  <c r="M30"/>
  <c r="L30"/>
  <c r="K30"/>
  <c r="J30"/>
  <c r="I30"/>
  <c r="H30"/>
  <c r="G30"/>
  <c r="F30"/>
  <c r="E30"/>
  <c r="D30"/>
  <c r="T29"/>
  <c r="S29"/>
  <c r="R29"/>
  <c r="P29"/>
  <c r="O29"/>
  <c r="N29"/>
  <c r="M29"/>
  <c r="L29"/>
  <c r="K29"/>
  <c r="J29"/>
  <c r="I29"/>
  <c r="H29"/>
  <c r="G29"/>
  <c r="F29"/>
  <c r="E29"/>
  <c r="D29"/>
  <c r="O27"/>
  <c r="M27"/>
  <c r="L27"/>
  <c r="I27"/>
  <c r="O25"/>
  <c r="M25"/>
  <c r="L25"/>
  <c r="I25"/>
  <c r="O23"/>
  <c r="M23"/>
  <c r="L23"/>
  <c r="I23"/>
  <c r="O22"/>
  <c r="M22"/>
  <c r="L22"/>
  <c r="I22"/>
  <c r="O21"/>
  <c r="M21"/>
  <c r="L21"/>
  <c r="I21"/>
  <c r="T19"/>
  <c r="S19"/>
  <c r="R19"/>
  <c r="P19"/>
  <c r="O19"/>
  <c r="N19"/>
  <c r="M19"/>
  <c r="L19"/>
  <c r="K19"/>
  <c r="J19"/>
  <c r="I19"/>
  <c r="H19"/>
  <c r="G19"/>
  <c r="F19"/>
  <c r="E19"/>
  <c r="D19"/>
  <c r="O18"/>
  <c r="M18"/>
  <c r="L18"/>
  <c r="I18"/>
  <c r="O17"/>
  <c r="M17"/>
  <c r="L17"/>
  <c r="I17"/>
  <c r="O16"/>
  <c r="M16"/>
  <c r="L16"/>
  <c r="I16"/>
  <c r="S15"/>
  <c r="Q15"/>
  <c r="O15"/>
  <c r="M15"/>
  <c r="L15"/>
  <c r="I15"/>
  <c r="S14"/>
  <c r="Q14"/>
  <c r="O14"/>
  <c r="M14"/>
  <c r="L14"/>
  <c r="I14"/>
  <c r="S13"/>
  <c r="Q13"/>
  <c r="O13"/>
  <c r="M13"/>
  <c r="L13"/>
  <c r="I13"/>
  <c r="S12"/>
  <c r="Q12"/>
  <c r="O12"/>
  <c r="M12"/>
  <c r="L12"/>
  <c r="I12"/>
  <c r="S11"/>
  <c r="Q11"/>
  <c r="O11"/>
  <c r="M11"/>
  <c r="L11"/>
  <c r="I11"/>
  <c r="S10"/>
  <c r="Q10"/>
  <c r="O10"/>
  <c r="M10"/>
  <c r="L10"/>
  <c r="I10"/>
  <c r="S9"/>
  <c r="Q9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<sst xmlns="http://schemas.openxmlformats.org/spreadsheetml/2006/main" count="360" uniqueCount="165">
  <si>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</si>
  <si>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</si>
  <si>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</si>
  <si>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</si>
  <si>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Security:530705,,EQUITY SHARES  </t>
  </si>
  <si>
    <t>3.</t>
  </si>
  <si>
    <t>Share Holding Pattern Filed under: Reg. 31(1)(a)/Reg.31(1)(b)/Reg.31(1)(c)</t>
  </si>
  <si>
    <t>a. if under 31(1)(b) then indicate the report for quarter ending 30/12/2017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</si>
  <si>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</si>
  <si>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</si>
  <si>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</si>
  <si>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</si>
  <si>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</si>
  <si>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</si>
  <si>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</si>
  <si>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</si>
  <si>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</si>
  <si>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</si>
  <si>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</si>
  <si>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</si>
  <si>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</si>
  <si>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</si>
  <si>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</si>
  <si>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</si>
  <si>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</si>
  <si>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</si>
  <si>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</si>
  <si>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</si>
  <si>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</si>
  <si>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</si>
  <si>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</si>
  <si>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</si>
  <si>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</si>
  <si>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</si>
  <si>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</si>
  <si>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</si>
  <si>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</si>
  <si>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</si>
  <si>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</si>
  <si>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</si>
  <si>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</si>
  <si>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</si>
  <si>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</si>
  <si>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</si>
  <si>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</si>
  <si>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</si>
  <si>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</si>
  <si>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</si>
  <si>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</si>
  <si>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</si>
  <si>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</si>
  <si>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</si>
  <si>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</si>
  <si>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</si>
  <si>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</si>
  <si>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</si>
  <si>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</si>
  <si>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</si>
  <si>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</si>
  <si>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</si>
  <si>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</si>
  <si>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</si>
  <si>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</si>
  <si>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</si>
  <si>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</si>
  <si>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</si>
  <si>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</si>
  <si>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</si>
  <si>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</si>
  <si>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</si>
  <si>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</si>
  <si>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</si>
  <si>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</si>
  <si>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</si>
  <si>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</si>
  <si>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</si>
  <si>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</si>
  <si>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</si>
  <si>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</si>
  <si>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</si>
  <si>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</si>
  <si>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</si>
  <si>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</si>
  <si>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</si>
  <si>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</si>
  <si>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</si>
  <si>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</si>
  <si>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</si>
  <si>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</si>
  <si>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VIRENDER KUMAR GUPTA                                                                                                                                  </t>
  </si>
  <si>
    <t xml:space="preserve">                              </t>
  </si>
  <si>
    <t xml:space="preserve">ANITA GUPTA                                                                                                                                           </t>
  </si>
  <si>
    <t xml:space="preserve">AABPG0811A                    </t>
  </si>
  <si>
    <t xml:space="preserve">D K GUPTA                                                                                                                                             </t>
  </si>
  <si>
    <t xml:space="preserve">AACPG1405F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</si>
  <si>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</si>
  <si>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</si>
  <si>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</si>
  <si>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</si>
  <si>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</si>
  <si>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</si>
  <si>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</si>
  <si>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</si>
  <si>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</si>
  <si>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</si>
  <si>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</si>
  <si>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</si>
  <si>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</si>
  <si>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</si>
  <si>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</si>
  <si>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</si>
  <si>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</si>
  <si>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</si>
  <si>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</si>
  <si>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</si>
  <si>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</si>
  <si>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</si>
  <si>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</si>
  <si>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</si>
  <si>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</si>
  <si>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</si>
  <si>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</si>
  <si>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</si>
  <si>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CREDIT CAPITAL INVESTMENT TRUST COMPANY LTD -A/C                                                                                                      </t>
  </si>
  <si>
    <t xml:space="preserve">JM FINANCIAL MUTUAL FUND - EQUITY FUND                                                                                                                </t>
  </si>
  <si>
    <t xml:space="preserve">AAATJ2314G                    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</si>
  <si>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</si>
  <si>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</si>
  <si>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</si>
  <si>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</si>
  <si>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</si>
  <si>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</si>
  <si>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</si>
  <si>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</si>
  <si>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</si>
  <si>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</si>
  <si>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</si>
  <si>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</si>
  <si>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</si>
  <si>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</si>
  <si>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</si>
  <si>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</si>
  <si>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</si>
  <si>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</si>
  <si>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</si>
  <si>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</si>
  <si>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</si>
  <si>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</si>
  <si>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</si>
  <si>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NORTH AMERICAN INVESTMENT                                                                                                                             </t>
  </si>
  <si>
    <t xml:space="preserve">SATELLITE INVESTMENTS LTD                                                                                                                             </t>
  </si>
  <si>
    <t xml:space="preserve">CLEARING MEMBERS                                  </t>
  </si>
  <si>
    <t xml:space="preserve">BODIES CORPORATES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</si>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</sst>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B14" sqref="B14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2" t="s">
        <v>0</v>
      </c>
      <c r="B1" s="2"/>
      <c r="C1" s="2"/>
      <c r="D1" s="2"/>
    </row>
    <row r="3" spans="1:4">
      <c r="A3" s="3" t="s">
        <v>1</v>
      </c>
      <c r="B3" t="s">
        <v>2</v>
      </c>
    </row>
    <row r="4" spans="1:4">
      <c r="A4" s="3" t="s">
        <v>3</v>
      </c>
      <c r="B4" t="s">
        <v>4</v>
      </c>
    </row>
    <row r="5" spans="1:4">
      <c r="A5" s="3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3" t="s">
        <v>9</v>
      </c>
      <c r="B8" t="s">
        <v>10</v>
      </c>
    </row>
    <row r="9" spans="1:4">
      <c r="A9" s="4"/>
      <c r="B9" s="4" t="s">
        <v>11</v>
      </c>
      <c r="C9" s="4" t="s">
        <v>12</v>
      </c>
      <c r="D9" s="4" t="s">
        <v>13</v>
      </c>
    </row>
    <row r="10" spans="1:4">
      <c r="A10" s="5" t="s">
        <v>14</v>
      </c>
      <c r="B10" s="4" t="s">
        <v>15</v>
      </c>
      <c r="C10" s="4"/>
      <c r="D10" s="4"/>
    </row>
    <row r="11" spans="1:4">
      <c r="A11" s="5" t="s">
        <v>16</v>
      </c>
      <c r="B11" s="4" t="s">
        <v>17</v>
      </c>
      <c r="C11" s="4"/>
      <c r="D11" s="4"/>
    </row>
    <row r="12" spans="1:4">
      <c r="A12" s="5" t="s">
        <v>18</v>
      </c>
      <c r="B12" s="4" t="s">
        <v>19</v>
      </c>
      <c r="C12" s="4"/>
      <c r="D12" s="4"/>
    </row>
    <row r="13" spans="1:4">
      <c r="A13" s="5" t="s">
        <v>20</v>
      </c>
      <c r="B13" s="4" t="s">
        <v>21</v>
      </c>
      <c r="C13" s="4"/>
      <c r="D13" s="4"/>
    </row>
    <row r="14" spans="1:4">
      <c r="A14" s="5" t="s">
        <v>22</v>
      </c>
      <c r="B14" s="4" t="s">
        <v>23</v>
      </c>
      <c r="C14" s="4"/>
      <c r="D14" s="4"/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3" t="s">
        <v>29</v>
      </c>
      <c r="B24" t="s">
        <v>30</v>
      </c>
    </row>
    <row r="25" spans="1:2" s="6" customFormat="1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sqref="A1:D1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"/>
      <c r="B1" s="1"/>
      <c r="C1" s="1"/>
      <c r="D1" s="1"/>
    </row>
    <row r="2" spans="1:19" s="7" customFormat="1" ht="15.75">
      <c r="A2" s="7" t="s">
        <v>32</v>
      </c>
    </row>
    <row r="4" spans="1:19" s="6" customFormat="1" ht="75" customHeight="1">
      <c r="A4" s="8" t="s">
        <v>31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10" t="s">
        <v>40</v>
      </c>
      <c r="J4" s="10"/>
      <c r="K4" s="10"/>
      <c r="L4" s="10"/>
      <c r="M4" s="8" t="s">
        <v>41</v>
      </c>
      <c r="N4" s="8" t="s">
        <v>42</v>
      </c>
      <c r="O4" s="10" t="s">
        <v>43</v>
      </c>
      <c r="P4" s="10"/>
      <c r="Q4" s="10" t="s">
        <v>44</v>
      </c>
      <c r="R4" s="10"/>
      <c r="S4" s="8" t="s">
        <v>45</v>
      </c>
    </row>
    <row r="5" spans="1:19" s="6" customFormat="1" ht="30" customHeight="1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8" t="s">
        <v>47</v>
      </c>
      <c r="M5" s="11"/>
      <c r="N5" s="11"/>
      <c r="O5" s="8" t="s">
        <v>48</v>
      </c>
      <c r="P5" s="8" t="s">
        <v>49</v>
      </c>
      <c r="Q5" s="8" t="s">
        <v>48</v>
      </c>
      <c r="R5" s="8" t="s">
        <v>49</v>
      </c>
      <c r="S5" s="11"/>
    </row>
    <row r="6" spans="1:19" s="6" customFormat="1">
      <c r="A6" s="11"/>
      <c r="B6" s="11"/>
      <c r="C6" s="11"/>
      <c r="D6" s="11"/>
      <c r="E6" s="11"/>
      <c r="F6" s="11"/>
      <c r="G6" s="11"/>
      <c r="H6" s="11"/>
      <c r="I6" s="8" t="s">
        <v>50</v>
      </c>
      <c r="J6" s="8" t="s">
        <v>51</v>
      </c>
      <c r="K6" s="8" t="s">
        <v>52</v>
      </c>
      <c r="L6" s="11"/>
      <c r="M6" s="11"/>
      <c r="N6" s="11"/>
      <c r="O6" s="11"/>
      <c r="P6" s="11"/>
      <c r="Q6" s="11"/>
      <c r="R6" s="11"/>
      <c r="S6" s="11"/>
    </row>
    <row r="7" spans="1:19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4" t="s">
        <v>61</v>
      </c>
      <c r="J7" s="14"/>
      <c r="K7" s="14"/>
      <c r="L7" s="14"/>
      <c r="M7" s="13" t="s">
        <v>62</v>
      </c>
      <c r="N7" s="13" t="s">
        <v>63</v>
      </c>
      <c r="O7" s="14" t="s">
        <v>64</v>
      </c>
      <c r="P7" s="14"/>
      <c r="Q7" s="14" t="s">
        <v>65</v>
      </c>
      <c r="R7" s="14"/>
      <c r="S7" s="13" t="s">
        <v>66</v>
      </c>
    </row>
    <row r="8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>
      <c r="A9" s="4" t="s">
        <v>67</v>
      </c>
      <c r="B9" s="4" t="s">
        <v>68</v>
      </c>
      <c r="C9" s="4">
        <v>7</v>
      </c>
      <c r="D9" s="4">
        <v>3331800</v>
      </c>
      <c r="E9" s="4">
        <v>0</v>
      </c>
      <c r="F9" s="4">
        <v>0</v>
      </c>
      <c r="G9" s="4">
        <v>3331800</v>
      </c>
      <c r="H9" s="15">
        <f>SUM(G9/6000000*100)</f>
        <v>55.53</v>
      </c>
      <c r="I9" s="4">
        <v>3331800</v>
      </c>
      <c r="J9" s="4">
        <v>0</v>
      </c>
      <c r="K9" s="4">
        <v>3331800</v>
      </c>
      <c r="L9" s="15">
        <f>SUM(K9/6000000*100)</f>
        <v>55.53</v>
      </c>
      <c r="M9" s="4">
        <v>0</v>
      </c>
      <c r="N9" s="15">
        <f>SUM((G9+M9)/6000000*100)</f>
        <v>55.53</v>
      </c>
      <c r="O9" s="4">
        <v>0</v>
      </c>
      <c r="P9" s="15">
        <f>SUM(O9/3331800*100)</f>
        <v>0</v>
      </c>
      <c r="Q9" s="4">
        <v>0</v>
      </c>
      <c r="R9" s="15">
        <f>SUM(Q9/3331800*100)</f>
        <v>0</v>
      </c>
      <c r="S9" s="4">
        <v>3301600</v>
      </c>
    </row>
    <row r="10" spans="1:19">
      <c r="A10" s="4" t="s">
        <v>69</v>
      </c>
      <c r="B10" s="4" t="s">
        <v>70</v>
      </c>
      <c r="C10" s="4">
        <v>1957</v>
      </c>
      <c r="D10" s="4">
        <v>2668200</v>
      </c>
      <c r="E10" s="4">
        <v>0</v>
      </c>
      <c r="F10" s="4">
        <v>0</v>
      </c>
      <c r="G10" s="4">
        <v>2668200</v>
      </c>
      <c r="H10" s="15">
        <f>SUM(G10/6000000*100)</f>
        <v>44.47</v>
      </c>
      <c r="I10" s="4">
        <v>2668200</v>
      </c>
      <c r="J10" s="4">
        <v>0</v>
      </c>
      <c r="K10" s="4">
        <v>2668200</v>
      </c>
      <c r="L10" s="15">
        <f>SUM(K10/6000000*100)</f>
        <v>44.47</v>
      </c>
      <c r="M10" s="4">
        <v>0</v>
      </c>
      <c r="N10" s="15">
        <f>SUM((G10+M10)/6000000*100)</f>
        <v>44.47</v>
      </c>
      <c r="O10" s="4">
        <v>0</v>
      </c>
      <c r="P10" s="15">
        <f>SUM(O10/2668200*100)</f>
        <v>0</v>
      </c>
      <c r="Q10" s="4" t="s">
        <v>71</v>
      </c>
      <c r="R10" s="4" t="s">
        <v>71</v>
      </c>
      <c r="S10" s="4">
        <v>656900</v>
      </c>
    </row>
    <row r="11" spans="1:19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4" t="s">
        <v>74</v>
      </c>
      <c r="B12" s="4" t="s">
        <v>75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 t="s">
        <v>71</v>
      </c>
      <c r="I12" s="4">
        <v>0</v>
      </c>
      <c r="J12" s="4">
        <v>0</v>
      </c>
      <c r="K12" s="4">
        <v>0</v>
      </c>
      <c r="L12" s="15">
        <f>SUM(K12/6000000*100)</f>
        <v>0</v>
      </c>
      <c r="M12" s="4">
        <v>0</v>
      </c>
      <c r="N12" s="4" t="s">
        <v>71</v>
      </c>
      <c r="O12" s="4">
        <v>0</v>
      </c>
      <c r="P12" s="15">
        <v>0</v>
      </c>
      <c r="Q12" s="4" t="s">
        <v>71</v>
      </c>
      <c r="R12" s="4" t="s">
        <v>71</v>
      </c>
      <c r="S12" s="4">
        <v>0</v>
      </c>
    </row>
    <row r="13" spans="1:19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5">
        <f>SUM(G13/6000000*100)</f>
        <v>0</v>
      </c>
      <c r="I13" s="4">
        <v>0</v>
      </c>
      <c r="J13" s="4">
        <v>0</v>
      </c>
      <c r="K13" s="4">
        <v>0</v>
      </c>
      <c r="L13" s="15">
        <f>SUM(K13/6000000*100)</f>
        <v>0</v>
      </c>
      <c r="M13" s="4">
        <v>0</v>
      </c>
      <c r="N13" s="15">
        <f>SUM((G13+M13)/6000000*100)</f>
        <v>0</v>
      </c>
      <c r="O13" s="4">
        <v>0</v>
      </c>
      <c r="P13" s="15">
        <v>0</v>
      </c>
      <c r="Q13" s="4" t="s">
        <v>71</v>
      </c>
      <c r="R13" s="4" t="s">
        <v>71</v>
      </c>
      <c r="S13" s="4">
        <v>0</v>
      </c>
    </row>
    <row r="14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>
      <c r="A15" s="11"/>
      <c r="B15" s="11" t="s">
        <v>78</v>
      </c>
      <c r="C15" s="11">
        <f>SUM(C9:C13)</f>
        <v>1964</v>
      </c>
      <c r="D15" s="11">
        <f>SUM(D9:D13)</f>
        <v>6000000</v>
      </c>
      <c r="E15" s="11">
        <f>SUM(E9:E13)</f>
        <v>0</v>
      </c>
      <c r="F15" s="11">
        <f>SUM(F9:F13)</f>
        <v>0</v>
      </c>
      <c r="G15" s="11">
        <f>SUM(G9:G13)</f>
        <v>6000000</v>
      </c>
      <c r="H15" s="16">
        <f>SUM(H9:H13)</f>
        <v>100</v>
      </c>
      <c r="I15" s="11">
        <f>SUM(I9:I13)</f>
        <v>6000000</v>
      </c>
      <c r="J15" s="11">
        <f>SUM(J9:J13)</f>
        <v>0</v>
      </c>
      <c r="K15" s="11">
        <f>SUM(K9:K13)</f>
        <v>6000000</v>
      </c>
      <c r="L15" s="16">
        <f>SUM(L9:L13)</f>
        <v>100</v>
      </c>
      <c r="M15" s="11">
        <f>SUM(M9:M13)</f>
        <v>0</v>
      </c>
      <c r="N15" s="16">
        <f>SUM(N9:N13)</f>
        <v>100</v>
      </c>
      <c r="O15" s="11">
        <f>SUM(O9:O13)</f>
        <v>0</v>
      </c>
      <c r="P15" s="16">
        <f>SUM(O15/G15*100)</f>
        <v>0</v>
      </c>
      <c r="Q15" s="11">
        <f>SUM(Q9:Q13)</f>
        <v>0</v>
      </c>
      <c r="R15" s="16">
        <f>SUM(R9:R13)</f>
        <v>0</v>
      </c>
      <c r="S15" s="11">
        <f>SUM(S9:S13)</f>
        <v>3958500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workbookViewId="0">
      <selection activeCell="A3" sqref="A3:T3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79</v>
      </c>
    </row>
    <row r="3" spans="1:20" s="6" customFormat="1" ht="13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10" t="s">
        <v>40</v>
      </c>
      <c r="K3" s="10"/>
      <c r="L3" s="10"/>
      <c r="M3" s="10"/>
      <c r="N3" s="8" t="s">
        <v>41</v>
      </c>
      <c r="O3" s="8" t="s">
        <v>84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88</v>
      </c>
      <c r="C8" s="4"/>
      <c r="D8" s="4">
        <v>7</v>
      </c>
      <c r="E8" s="4">
        <v>3331800</v>
      </c>
      <c r="F8" s="4">
        <v>0</v>
      </c>
      <c r="G8" s="4">
        <v>0</v>
      </c>
      <c r="H8" s="4">
        <v>3331800</v>
      </c>
      <c r="I8" s="15">
        <f>SUM(H8/6000000*100)</f>
        <v>55.53</v>
      </c>
      <c r="J8" s="4">
        <v>3331800</v>
      </c>
      <c r="K8" s="4">
        <v>0</v>
      </c>
      <c r="L8" s="4">
        <f>+J8+K8</f>
        <v>3331800</v>
      </c>
      <c r="M8" s="15">
        <f>SUM(L8/6000000*100)</f>
        <v>55.53</v>
      </c>
      <c r="N8" s="4">
        <v>0</v>
      </c>
      <c r="O8" s="15">
        <f>SUM((H8+N8)/6000000*100)</f>
        <v>55.53</v>
      </c>
      <c r="P8" s="4">
        <v>0</v>
      </c>
      <c r="Q8" s="15">
        <v>0</v>
      </c>
      <c r="R8" s="4">
        <v>0</v>
      </c>
      <c r="S8" s="15">
        <v>0</v>
      </c>
      <c r="T8" s="4">
        <v>3301600</v>
      </c>
    </row>
    <row r="9" spans="1:20">
      <c r="A9" s="4"/>
      <c r="B9" s="4" t="s">
        <v>89</v>
      </c>
      <c r="C9" s="4" t="s">
        <v>90</v>
      </c>
      <c r="D9" s="4">
        <v>1</v>
      </c>
      <c r="E9" s="4">
        <v>30200</v>
      </c>
      <c r="F9" s="4">
        <v>0</v>
      </c>
      <c r="G9" s="4">
        <v>0</v>
      </c>
      <c r="H9" s="4">
        <v>30200</v>
      </c>
      <c r="I9" s="15">
        <f>SUM(H9/6000000*100)</f>
        <v>0.5033333333333333</v>
      </c>
      <c r="J9" s="4">
        <v>30200</v>
      </c>
      <c r="K9" s="4">
        <v>0</v>
      </c>
      <c r="L9" s="4">
        <f>+J9+K9</f>
        <v>30200</v>
      </c>
      <c r="M9" s="15">
        <f>SUM(L9/6000000*100)</f>
        <v>0.5033333333333333</v>
      </c>
      <c r="N9" s="4">
        <v>0</v>
      </c>
      <c r="O9" s="15">
        <f>SUM((H9+N9)/6000000*100)</f>
        <v>0.5033333333333333</v>
      </c>
      <c r="P9" s="4">
        <v>0</v>
      </c>
      <c r="Q9" s="15">
        <f>SUM(P9/H9*100)</f>
        <v>0</v>
      </c>
      <c r="R9" s="4">
        <v>0</v>
      </c>
      <c r="S9" s="15">
        <f>SUM(R9/H9*100)</f>
        <v>0</v>
      </c>
      <c r="T9" s="4">
        <v>0</v>
      </c>
    </row>
    <row r="10" spans="1:20">
      <c r="A10" s="4"/>
      <c r="B10" s="4" t="s">
        <v>91</v>
      </c>
      <c r="C10" s="4" t="s">
        <v>92</v>
      </c>
      <c r="D10" s="4">
        <v>1</v>
      </c>
      <c r="E10" s="4">
        <v>15100</v>
      </c>
      <c r="F10" s="4">
        <v>0</v>
      </c>
      <c r="G10" s="4">
        <v>0</v>
      </c>
      <c r="H10" s="4">
        <v>15100</v>
      </c>
      <c r="I10" s="15">
        <f>SUM(H10/6000000*100)</f>
        <v>0.25166666666666665</v>
      </c>
      <c r="J10" s="4">
        <v>15100</v>
      </c>
      <c r="K10" s="4">
        <v>0</v>
      </c>
      <c r="L10" s="4">
        <f>+J10+K10</f>
        <v>15100</v>
      </c>
      <c r="M10" s="15">
        <f>SUM(L10/6000000*100)</f>
        <v>0.25166666666666665</v>
      </c>
      <c r="N10" s="4">
        <v>0</v>
      </c>
      <c r="O10" s="15">
        <f>SUM((H10+N10)/6000000*100)</f>
        <v>0.25166666666666665</v>
      </c>
      <c r="P10" s="4">
        <v>0</v>
      </c>
      <c r="Q10" s="15">
        <f>SUM(P10/H10*100)</f>
        <v>0</v>
      </c>
      <c r="R10" s="4">
        <v>0</v>
      </c>
      <c r="S10" s="15">
        <f>SUM(R10/H10*100)</f>
        <v>0</v>
      </c>
      <c r="T10" s="4">
        <v>15100</v>
      </c>
    </row>
    <row r="11" spans="1:20">
      <c r="A11" s="4"/>
      <c r="B11" s="4" t="s">
        <v>93</v>
      </c>
      <c r="C11" s="4" t="s">
        <v>94</v>
      </c>
      <c r="D11" s="4">
        <v>1</v>
      </c>
      <c r="E11" s="4">
        <v>22700</v>
      </c>
      <c r="F11" s="4">
        <v>0</v>
      </c>
      <c r="G11" s="4">
        <v>0</v>
      </c>
      <c r="H11" s="4">
        <v>22700</v>
      </c>
      <c r="I11" s="15">
        <f>SUM(H11/6000000*100)</f>
        <v>0.37833333333333335</v>
      </c>
      <c r="J11" s="4">
        <v>22700</v>
      </c>
      <c r="K11" s="4">
        <v>0</v>
      </c>
      <c r="L11" s="4">
        <f>+J11+K11</f>
        <v>22700</v>
      </c>
      <c r="M11" s="15">
        <f>SUM(L11/6000000*100)</f>
        <v>0.37833333333333335</v>
      </c>
      <c r="N11" s="4">
        <v>0</v>
      </c>
      <c r="O11" s="15">
        <f>SUM((H11+N11)/6000000*100)</f>
        <v>0.37833333333333335</v>
      </c>
      <c r="P11" s="4">
        <v>0</v>
      </c>
      <c r="Q11" s="15">
        <f>SUM(P11/H11*100)</f>
        <v>0</v>
      </c>
      <c r="R11" s="4">
        <v>0</v>
      </c>
      <c r="S11" s="15">
        <f>SUM(R11/H11*100)</f>
        <v>0</v>
      </c>
      <c r="T11" s="4">
        <v>22700</v>
      </c>
    </row>
    <row r="12" spans="1:20">
      <c r="A12" s="4"/>
      <c r="B12" s="4" t="s">
        <v>95</v>
      </c>
      <c r="C12" s="4" t="s">
        <v>96</v>
      </c>
      <c r="D12" s="4">
        <v>1</v>
      </c>
      <c r="E12" s="4">
        <v>817401</v>
      </c>
      <c r="F12" s="4">
        <v>0</v>
      </c>
      <c r="G12" s="4">
        <v>0</v>
      </c>
      <c r="H12" s="4">
        <v>817401</v>
      </c>
      <c r="I12" s="15">
        <f>SUM(H12/6000000*100)</f>
        <v>13.62335</v>
      </c>
      <c r="J12" s="4">
        <v>817401</v>
      </c>
      <c r="K12" s="4">
        <v>0</v>
      </c>
      <c r="L12" s="4">
        <f>+J12+K12</f>
        <v>817401</v>
      </c>
      <c r="M12" s="15">
        <f>SUM(L12/6000000*100)</f>
        <v>13.62335</v>
      </c>
      <c r="N12" s="4">
        <v>0</v>
      </c>
      <c r="O12" s="15">
        <f>SUM((H12+N12)/6000000*100)</f>
        <v>13.62335</v>
      </c>
      <c r="P12" s="4">
        <v>0</v>
      </c>
      <c r="Q12" s="15">
        <f>SUM(P12/H12*100)</f>
        <v>0</v>
      </c>
      <c r="R12" s="4">
        <v>0</v>
      </c>
      <c r="S12" s="15">
        <f>SUM(R12/H12*100)</f>
        <v>0</v>
      </c>
      <c r="T12" s="4">
        <v>817401</v>
      </c>
    </row>
    <row r="13" spans="1:20">
      <c r="A13" s="4"/>
      <c r="B13" s="4" t="s">
        <v>97</v>
      </c>
      <c r="C13" s="4" t="s">
        <v>98</v>
      </c>
      <c r="D13" s="4">
        <v>1</v>
      </c>
      <c r="E13" s="4">
        <v>816301</v>
      </c>
      <c r="F13" s="4">
        <v>0</v>
      </c>
      <c r="G13" s="4">
        <v>0</v>
      </c>
      <c r="H13" s="4">
        <v>816301</v>
      </c>
      <c r="I13" s="15">
        <f>SUM(H13/6000000*100)</f>
        <v>13.605016666666666</v>
      </c>
      <c r="J13" s="4">
        <v>816301</v>
      </c>
      <c r="K13" s="4">
        <v>0</v>
      </c>
      <c r="L13" s="4">
        <f>+J13+K13</f>
        <v>816301</v>
      </c>
      <c r="M13" s="15">
        <f>SUM(L13/6000000*100)</f>
        <v>13.605016666666666</v>
      </c>
      <c r="N13" s="4">
        <v>0</v>
      </c>
      <c r="O13" s="15">
        <f>SUM((H13+N13)/6000000*100)</f>
        <v>13.605016666666666</v>
      </c>
      <c r="P13" s="4">
        <v>0</v>
      </c>
      <c r="Q13" s="15">
        <f>SUM(P13/H13*100)</f>
        <v>0</v>
      </c>
      <c r="R13" s="4">
        <v>0</v>
      </c>
      <c r="S13" s="15">
        <f>SUM(R13/H13*100)</f>
        <v>0</v>
      </c>
      <c r="T13" s="4">
        <v>816301</v>
      </c>
    </row>
    <row r="14" spans="1:20">
      <c r="A14" s="4"/>
      <c r="B14" s="4" t="s">
        <v>99</v>
      </c>
      <c r="C14" s="4" t="s">
        <v>100</v>
      </c>
      <c r="D14" s="4">
        <v>1</v>
      </c>
      <c r="E14" s="4">
        <v>811102</v>
      </c>
      <c r="F14" s="4">
        <v>0</v>
      </c>
      <c r="G14" s="4">
        <v>0</v>
      </c>
      <c r="H14" s="4">
        <v>811102</v>
      </c>
      <c r="I14" s="15">
        <f>SUM(H14/6000000*100)</f>
        <v>13.518366666666667</v>
      </c>
      <c r="J14" s="4">
        <v>811102</v>
      </c>
      <c r="K14" s="4">
        <v>0</v>
      </c>
      <c r="L14" s="4">
        <f>+J14+K14</f>
        <v>811102</v>
      </c>
      <c r="M14" s="15">
        <f>SUM(L14/6000000*100)</f>
        <v>13.518366666666667</v>
      </c>
      <c r="N14" s="4">
        <v>0</v>
      </c>
      <c r="O14" s="15">
        <f>SUM((H14+N14)/6000000*100)</f>
        <v>13.518366666666667</v>
      </c>
      <c r="P14" s="4">
        <v>0</v>
      </c>
      <c r="Q14" s="15">
        <f>SUM(P14/H14*100)</f>
        <v>0</v>
      </c>
      <c r="R14" s="4">
        <v>0</v>
      </c>
      <c r="S14" s="15">
        <f>SUM(R14/H14*100)</f>
        <v>0</v>
      </c>
      <c r="T14" s="4">
        <v>811102</v>
      </c>
    </row>
    <row r="15" spans="1:20">
      <c r="A15" s="4"/>
      <c r="B15" s="4" t="s">
        <v>101</v>
      </c>
      <c r="C15" s="4" t="s">
        <v>102</v>
      </c>
      <c r="D15" s="4">
        <v>1</v>
      </c>
      <c r="E15" s="4">
        <v>818996</v>
      </c>
      <c r="F15" s="4">
        <v>0</v>
      </c>
      <c r="G15" s="4">
        <v>0</v>
      </c>
      <c r="H15" s="4">
        <v>818996</v>
      </c>
      <c r="I15" s="15">
        <f>SUM(H15/6000000*100)</f>
        <v>13.649933333333333</v>
      </c>
      <c r="J15" s="4">
        <v>818996</v>
      </c>
      <c r="K15" s="4">
        <v>0</v>
      </c>
      <c r="L15" s="4">
        <f>+J15+K15</f>
        <v>818996</v>
      </c>
      <c r="M15" s="15">
        <f>SUM(L15/6000000*100)</f>
        <v>13.649933333333333</v>
      </c>
      <c r="N15" s="4">
        <v>0</v>
      </c>
      <c r="O15" s="15">
        <f>SUM((H15+N15)/6000000*100)</f>
        <v>13.649933333333333</v>
      </c>
      <c r="P15" s="4">
        <v>0</v>
      </c>
      <c r="Q15" s="15">
        <f>SUM(P15/H15*100)</f>
        <v>0</v>
      </c>
      <c r="R15" s="4">
        <v>0</v>
      </c>
      <c r="S15" s="15">
        <f>SUM(R15/H15*100)</f>
        <v>0</v>
      </c>
      <c r="T15" s="4">
        <v>818996</v>
      </c>
    </row>
    <row r="16" spans="1:20">
      <c r="A16" s="4" t="s">
        <v>103</v>
      </c>
      <c r="B16" s="4" t="s">
        <v>104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SUM(H16/6000000*100)</f>
        <v>0</v>
      </c>
      <c r="J16" s="4">
        <v>0</v>
      </c>
      <c r="K16" s="4">
        <v>0</v>
      </c>
      <c r="L16" s="4">
        <f>+J16+K16</f>
        <v>0</v>
      </c>
      <c r="M16" s="15">
        <f>SUM(L16/6000000*100)</f>
        <v>0</v>
      </c>
      <c r="N16" s="4">
        <v>0</v>
      </c>
      <c r="O16" s="15">
        <f>SUM((H16+N16)/6000000*100)</f>
        <v>0</v>
      </c>
      <c r="P16" s="4">
        <v>0</v>
      </c>
      <c r="Q16" s="15">
        <v>0</v>
      </c>
      <c r="R16" s="4">
        <v>0</v>
      </c>
      <c r="S16" s="15">
        <v>0</v>
      </c>
      <c r="T16" s="4">
        <v>0</v>
      </c>
    </row>
    <row r="17" spans="1:20">
      <c r="A17" s="4" t="s">
        <v>105</v>
      </c>
      <c r="B17" s="4" t="s">
        <v>106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SUM(H17/6000000*100)</f>
        <v>0</v>
      </c>
      <c r="J17" s="4">
        <v>0</v>
      </c>
      <c r="K17" s="4">
        <v>0</v>
      </c>
      <c r="L17" s="4">
        <f>+J17+K17</f>
        <v>0</v>
      </c>
      <c r="M17" s="15">
        <f>SUM(L17/6000000*100)</f>
        <v>0</v>
      </c>
      <c r="N17" s="4">
        <v>0</v>
      </c>
      <c r="O17" s="15">
        <f>SUM((H17+N17)/6000000*100)</f>
        <v>0</v>
      </c>
      <c r="P17" s="4">
        <v>0</v>
      </c>
      <c r="Q17" s="15">
        <v>0</v>
      </c>
      <c r="R17" s="4">
        <v>0</v>
      </c>
      <c r="S17" s="15">
        <v>0</v>
      </c>
      <c r="T17" s="4">
        <v>0</v>
      </c>
    </row>
    <row r="18" spans="1:20">
      <c r="A18" s="4" t="s">
        <v>107</v>
      </c>
      <c r="B18" s="4" t="s">
        <v>108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5">
        <f>SUM(H18/6000000*100)</f>
        <v>0</v>
      </c>
      <c r="J18" s="4">
        <v>0</v>
      </c>
      <c r="K18" s="4">
        <v>0</v>
      </c>
      <c r="L18" s="4">
        <f>+J18+K18</f>
        <v>0</v>
      </c>
      <c r="M18" s="15">
        <f>SUM(L18/6000000*100)</f>
        <v>0</v>
      </c>
      <c r="N18" s="4">
        <v>0</v>
      </c>
      <c r="O18" s="15">
        <f>SUM((H18+N18)/6000000*100)</f>
        <v>0</v>
      </c>
      <c r="P18" s="4">
        <v>0</v>
      </c>
      <c r="Q18" s="15">
        <v>0</v>
      </c>
      <c r="R18" s="4">
        <v>0</v>
      </c>
      <c r="S18" s="15">
        <v>0</v>
      </c>
      <c r="T18" s="4">
        <v>0</v>
      </c>
    </row>
    <row r="19" spans="1:20" s="6" customFormat="1">
      <c r="A19" s="11"/>
      <c r="B19" s="11" t="s">
        <v>109</v>
      </c>
      <c r="C19" s="11"/>
      <c r="D19" s="11">
        <f>+D8+D16+D17+D18</f>
        <v>7</v>
      </c>
      <c r="E19" s="11">
        <f>+E8+E16+E17+E18</f>
        <v>3331800</v>
      </c>
      <c r="F19" s="11">
        <f>+F8+F16+F17+F18</f>
        <v>0</v>
      </c>
      <c r="G19" s="11">
        <f>+G8+G16+G17+G18</f>
        <v>0</v>
      </c>
      <c r="H19" s="11">
        <f>+H8+H16+H17+H18</f>
        <v>3331800</v>
      </c>
      <c r="I19" s="16">
        <f>+I8+I16+I17+I18</f>
        <v>55.53</v>
      </c>
      <c r="J19" s="11">
        <f>+J8+J16+J17+J18</f>
        <v>3331800</v>
      </c>
      <c r="K19" s="11">
        <f>+K8+K16+K17+K18</f>
        <v>0</v>
      </c>
      <c r="L19" s="11">
        <f>+L8+L16+L17+L18</f>
        <v>3331800</v>
      </c>
      <c r="M19" s="16">
        <f>+M8+M16+M17+M18</f>
        <v>55.53</v>
      </c>
      <c r="N19" s="11">
        <f>+N8+N16+N17+N18</f>
        <v>0</v>
      </c>
      <c r="O19" s="16">
        <f>+O8+O16+O17+O18</f>
        <v>55.53</v>
      </c>
      <c r="P19" s="11">
        <f>+P8+P16+P17+P18</f>
        <v>0</v>
      </c>
      <c r="Q19" s="16">
        <v>0</v>
      </c>
      <c r="R19" s="11">
        <f>+R8+R16+R17+R18</f>
        <v>0</v>
      </c>
      <c r="S19" s="16">
        <f>SUM(R19/H19*100)</f>
        <v>0</v>
      </c>
      <c r="T19" s="11">
        <f>+T8+T16+T17+T18</f>
        <v>3301600</v>
      </c>
    </row>
    <row r="20" spans="1:20">
      <c r="A20" s="5" t="s">
        <v>110</v>
      </c>
      <c r="B20" s="4" t="s">
        <v>111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>
      <c r="A21" s="4" t="s">
        <v>87</v>
      </c>
      <c r="B21" s="4" t="s">
        <v>112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SUM(H21/6000000*100)</f>
        <v>0</v>
      </c>
      <c r="J21" s="4">
        <v>0</v>
      </c>
      <c r="K21" s="4">
        <v>0</v>
      </c>
      <c r="L21" s="4">
        <f>+J21+K21</f>
        <v>0</v>
      </c>
      <c r="M21" s="15">
        <f>SUM(L21/6000000*100)</f>
        <v>0</v>
      </c>
      <c r="N21" s="4">
        <v>0</v>
      </c>
      <c r="O21" s="15">
        <f>SUM((H21+N21)/6000000*100)</f>
        <v>0</v>
      </c>
      <c r="P21" s="4">
        <v>0</v>
      </c>
      <c r="Q21" s="15">
        <v>0</v>
      </c>
      <c r="R21" s="4">
        <v>0</v>
      </c>
      <c r="S21" s="15">
        <v>0</v>
      </c>
      <c r="T21" s="4">
        <v>0</v>
      </c>
    </row>
    <row r="22" spans="1:20">
      <c r="A22" s="4" t="s">
        <v>103</v>
      </c>
      <c r="B22" s="4" t="s">
        <v>113</v>
      </c>
      <c r="C22" s="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5">
        <f>SUM(H22/6000000*100)</f>
        <v>0</v>
      </c>
      <c r="J22" s="4">
        <v>0</v>
      </c>
      <c r="K22" s="4">
        <v>0</v>
      </c>
      <c r="L22" s="4">
        <f>+J22+K22</f>
        <v>0</v>
      </c>
      <c r="M22" s="15">
        <f>SUM(L22/6000000*100)</f>
        <v>0</v>
      </c>
      <c r="N22" s="4">
        <v>0</v>
      </c>
      <c r="O22" s="15">
        <f>SUM((H22+N22)/6000000*100)</f>
        <v>0</v>
      </c>
      <c r="P22" s="4">
        <v>0</v>
      </c>
      <c r="Q22" s="15">
        <v>0</v>
      </c>
      <c r="R22" s="4">
        <v>0</v>
      </c>
      <c r="S22" s="15">
        <v>0</v>
      </c>
      <c r="T22" s="4">
        <v>0</v>
      </c>
    </row>
    <row r="23" spans="1:20">
      <c r="A23" s="4" t="s">
        <v>105</v>
      </c>
      <c r="B23" s="4" t="s">
        <v>114</v>
      </c>
      <c r="C23" s="4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5">
        <f>SUM(H23/6000000*100)</f>
        <v>0</v>
      </c>
      <c r="J23" s="4">
        <v>0</v>
      </c>
      <c r="K23" s="4">
        <v>0</v>
      </c>
      <c r="L23" s="4">
        <f>+J23+K23</f>
        <v>0</v>
      </c>
      <c r="M23" s="15">
        <f>SUM(L23/6000000*100)</f>
        <v>0</v>
      </c>
      <c r="N23" s="4">
        <v>0</v>
      </c>
      <c r="O23" s="15">
        <f>SUM((H23+N23)/6000000*100)</f>
        <v>0</v>
      </c>
      <c r="P23" s="4">
        <v>0</v>
      </c>
      <c r="Q23" s="15">
        <v>0</v>
      </c>
      <c r="R23" s="4">
        <v>0</v>
      </c>
      <c r="S23" s="15">
        <v>0</v>
      </c>
      <c r="T23" s="4">
        <v>0</v>
      </c>
    </row>
    <row r="24" spans="1:20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>
      <c r="A25" s="4" t="s">
        <v>107</v>
      </c>
      <c r="B25" s="4" t="s">
        <v>115</v>
      </c>
      <c r="C25" s="4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5">
        <f>SUM(H25/6000000*100)</f>
        <v>0</v>
      </c>
      <c r="J25" s="4">
        <v>0</v>
      </c>
      <c r="K25" s="4">
        <v>0</v>
      </c>
      <c r="L25" s="4">
        <f>+J25+K25</f>
        <v>0</v>
      </c>
      <c r="M25" s="15">
        <f>SUM(L25/6000000*100)</f>
        <v>0</v>
      </c>
      <c r="N25" s="4">
        <v>0</v>
      </c>
      <c r="O25" s="15">
        <f>SUM((H25+N25)/6000000*100)</f>
        <v>0</v>
      </c>
      <c r="P25" s="4">
        <v>0</v>
      </c>
      <c r="Q25" s="15">
        <v>0</v>
      </c>
      <c r="R25" s="4">
        <v>0</v>
      </c>
      <c r="S25" s="15">
        <v>0</v>
      </c>
      <c r="T25" s="4">
        <v>0</v>
      </c>
    </row>
    <row r="26" spans="1:20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A27" s="4" t="s">
        <v>116</v>
      </c>
      <c r="B27" s="4" t="s">
        <v>117</v>
      </c>
      <c r="C27" s="4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15">
        <f>SUM(H27/6000000*100)</f>
        <v>0</v>
      </c>
      <c r="J27" s="4">
        <v>0</v>
      </c>
      <c r="K27" s="4">
        <v>0</v>
      </c>
      <c r="L27" s="4">
        <f>+J27+K27</f>
        <v>0</v>
      </c>
      <c r="M27" s="15">
        <f>SUM(L27/6000000*100)</f>
        <v>0</v>
      </c>
      <c r="N27" s="4">
        <v>0</v>
      </c>
      <c r="O27" s="15">
        <f>SUM((H27+N27)/6000000*100)</f>
        <v>0</v>
      </c>
      <c r="P27" s="4">
        <v>0</v>
      </c>
      <c r="Q27" s="15">
        <v>0</v>
      </c>
      <c r="R27" s="4">
        <v>0</v>
      </c>
      <c r="S27" s="15">
        <v>0</v>
      </c>
      <c r="T27" s="4">
        <v>0</v>
      </c>
    </row>
    <row r="28" spans="1:20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6" customFormat="1">
      <c r="A29" s="11"/>
      <c r="B29" s="11" t="s">
        <v>118</v>
      </c>
      <c r="C29" s="11"/>
      <c r="D29" s="11">
        <f>+D21+D22+D23+D25+D27</f>
        <v>0</v>
      </c>
      <c r="E29" s="11">
        <f>+E21+E22+E23+E25+E27</f>
        <v>0</v>
      </c>
      <c r="F29" s="11">
        <f>+F21+F22+F23+F25+F27</f>
        <v>0</v>
      </c>
      <c r="G29" s="11">
        <f>+G21+G22+G23+G25+G27</f>
        <v>0</v>
      </c>
      <c r="H29" s="11">
        <f>+H21+H22+H23+H25+H27</f>
        <v>0</v>
      </c>
      <c r="I29" s="16">
        <f>+I21+I22+I23+I25+I27</f>
        <v>0</v>
      </c>
      <c r="J29" s="11">
        <f>+J21+J22+J23+J25+J27</f>
        <v>0</v>
      </c>
      <c r="K29" s="11">
        <f>+K21+K22+K23+K25+K27</f>
        <v>0</v>
      </c>
      <c r="L29" s="11">
        <f>+L21+L22+L23+L25+L27</f>
        <v>0</v>
      </c>
      <c r="M29" s="16">
        <f>+M21+M22+M23+M25+M27</f>
        <v>0</v>
      </c>
      <c r="N29" s="11">
        <f>+N21+N22+N23+N25+N27</f>
        <v>0</v>
      </c>
      <c r="O29" s="16">
        <f>+O21+O22+O23+O25+O27</f>
        <v>0</v>
      </c>
      <c r="P29" s="11">
        <f>+P21+P22+P23+P25+P27</f>
        <v>0</v>
      </c>
      <c r="Q29" s="16">
        <v>0</v>
      </c>
      <c r="R29" s="11">
        <f>+R21+R22+R23+R25+R27</f>
        <v>0</v>
      </c>
      <c r="S29" s="16">
        <f>+S21+S22+S23+S25+S27</f>
        <v>0</v>
      </c>
      <c r="T29" s="11">
        <f>+T21+T22+T23+T25+T27</f>
        <v>0</v>
      </c>
    </row>
    <row r="30" spans="1:20" s="6" customFormat="1">
      <c r="A30" s="11"/>
      <c r="B30" s="11" t="s">
        <v>119</v>
      </c>
      <c r="C30" s="11"/>
      <c r="D30" s="11">
        <f>+(D19+D29)</f>
        <v>7</v>
      </c>
      <c r="E30" s="11">
        <f>+(E19+E29)</f>
        <v>3331800</v>
      </c>
      <c r="F30" s="11">
        <f>+(F19+F29)</f>
        <v>0</v>
      </c>
      <c r="G30" s="11">
        <f>+(G19+G29)</f>
        <v>0</v>
      </c>
      <c r="H30" s="11">
        <f>+(H19+H29)</f>
        <v>3331800</v>
      </c>
      <c r="I30" s="16">
        <f>+(I19+I29)</f>
        <v>55.53</v>
      </c>
      <c r="J30" s="11">
        <f>+(J19+J29)</f>
        <v>3331800</v>
      </c>
      <c r="K30" s="11">
        <f>+(K19+K29)</f>
        <v>0</v>
      </c>
      <c r="L30" s="11">
        <f>+(L19+L29)</f>
        <v>3331800</v>
      </c>
      <c r="M30" s="16">
        <f>+(M19+M29)</f>
        <v>55.53</v>
      </c>
      <c r="N30" s="11">
        <f>+(N19+N29)</f>
        <v>0</v>
      </c>
      <c r="O30" s="16">
        <f>+(O19+O29)</f>
        <v>55.53</v>
      </c>
      <c r="P30" s="11">
        <f>+(P19+P29)</f>
        <v>0</v>
      </c>
      <c r="Q30" s="16">
        <v>0</v>
      </c>
      <c r="R30" s="11">
        <f>+(R19+R29)</f>
        <v>0</v>
      </c>
      <c r="S30" s="16">
        <f>SUM(R30/H30*100)</f>
        <v>0</v>
      </c>
      <c r="T30" s="11">
        <f>+(T19+T29)</f>
        <v>3301600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selection activeCell="A3" sqref="A3:T37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120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121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114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122</v>
      </c>
      <c r="C8" s="4"/>
      <c r="D8" s="4">
        <v>5</v>
      </c>
      <c r="E8" s="4">
        <v>600100</v>
      </c>
      <c r="F8" s="4">
        <v>0</v>
      </c>
      <c r="G8" s="4">
        <v>0</v>
      </c>
      <c r="H8" s="4">
        <v>600100</v>
      </c>
      <c r="I8" s="15">
        <f>SUM(H8/6000000*100)</f>
        <v>10.001666666666667</v>
      </c>
      <c r="J8" s="4">
        <v>600100</v>
      </c>
      <c r="K8" s="4">
        <v>0</v>
      </c>
      <c r="L8" s="4">
        <f>+J8+K8</f>
        <v>600100</v>
      </c>
      <c r="M8" s="15">
        <f>SUM(L8/6000000*100)</f>
        <v>10.001666666666667</v>
      </c>
      <c r="N8" s="4">
        <v>0</v>
      </c>
      <c r="O8" s="15">
        <f>SUM((H8+N8)/6000000*100)</f>
        <v>10.001666666666667</v>
      </c>
      <c r="P8" s="4">
        <v>0</v>
      </c>
      <c r="Q8" s="15">
        <v>0</v>
      </c>
      <c r="R8" s="4" t="s">
        <v>71</v>
      </c>
      <c r="S8" s="4" t="s">
        <v>71</v>
      </c>
      <c r="T8" s="4">
        <v>255000</v>
      </c>
    </row>
    <row r="9" spans="1:20">
      <c r="A9" s="4"/>
      <c r="B9" s="4" t="s">
        <v>123</v>
      </c>
      <c r="C9" s="4" t="s">
        <v>90</v>
      </c>
      <c r="D9" s="4">
        <v>1</v>
      </c>
      <c r="E9" s="4">
        <v>300000</v>
      </c>
      <c r="F9" s="4">
        <v>0</v>
      </c>
      <c r="G9" s="4">
        <v>0</v>
      </c>
      <c r="H9" s="4">
        <v>300000</v>
      </c>
      <c r="I9" s="15">
        <f>SUM(H9/6000000*100)</f>
        <v>5</v>
      </c>
      <c r="J9" s="4">
        <v>300000</v>
      </c>
      <c r="K9" s="4">
        <v>0</v>
      </c>
      <c r="L9" s="4">
        <f>+J9+K9</f>
        <v>300000</v>
      </c>
      <c r="M9" s="15">
        <f>SUM(L9/6000000*100)</f>
        <v>5</v>
      </c>
      <c r="N9" s="4">
        <v>0</v>
      </c>
      <c r="O9" s="15">
        <f>SUM((H9+N9)/6000000*100)</f>
        <v>5</v>
      </c>
      <c r="P9" s="4">
        <v>0</v>
      </c>
      <c r="Q9" s="15">
        <f>SUM(P9/H9*100)</f>
        <v>0</v>
      </c>
      <c r="R9" s="4" t="s">
        <v>71</v>
      </c>
      <c r="S9" s="4" t="s">
        <v>71</v>
      </c>
      <c r="T9" s="4">
        <v>0</v>
      </c>
    </row>
    <row r="10" spans="1:20">
      <c r="A10" s="4"/>
      <c r="B10" s="4" t="s">
        <v>124</v>
      </c>
      <c r="C10" s="4" t="s">
        <v>125</v>
      </c>
      <c r="D10" s="4">
        <v>2</v>
      </c>
      <c r="E10" s="4">
        <v>255000</v>
      </c>
      <c r="F10" s="4">
        <v>0</v>
      </c>
      <c r="G10" s="4">
        <v>0</v>
      </c>
      <c r="H10" s="4">
        <v>255000</v>
      </c>
      <c r="I10" s="15">
        <f>SUM(H10/6000000*100)</f>
        <v>4.25</v>
      </c>
      <c r="J10" s="4">
        <v>255000</v>
      </c>
      <c r="K10" s="4">
        <v>0</v>
      </c>
      <c r="L10" s="4">
        <f>+J10+K10</f>
        <v>255000</v>
      </c>
      <c r="M10" s="15">
        <f>SUM(L10/6000000*100)</f>
        <v>4.25</v>
      </c>
      <c r="N10" s="4">
        <v>0</v>
      </c>
      <c r="O10" s="15">
        <f>SUM((H10+N10)/6000000*100)</f>
        <v>4.25</v>
      </c>
      <c r="P10" s="4">
        <v>0</v>
      </c>
      <c r="Q10" s="15">
        <f>SUM(P10/H10*100)</f>
        <v>0</v>
      </c>
      <c r="R10" s="4" t="s">
        <v>71</v>
      </c>
      <c r="S10" s="4" t="s">
        <v>71</v>
      </c>
      <c r="T10" s="4">
        <v>255000</v>
      </c>
    </row>
    <row r="11" spans="1:20">
      <c r="A11" s="4" t="s">
        <v>103</v>
      </c>
      <c r="B11" s="4" t="s">
        <v>126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SUM(H11/6000000*100)</f>
        <v>0</v>
      </c>
      <c r="J11" s="4">
        <v>0</v>
      </c>
      <c r="K11" s="4">
        <v>0</v>
      </c>
      <c r="L11" s="4">
        <f>+J11+K11</f>
        <v>0</v>
      </c>
      <c r="M11" s="15">
        <f>SUM(L11/6000000*100)</f>
        <v>0</v>
      </c>
      <c r="N11" s="4">
        <v>0</v>
      </c>
      <c r="O11" s="15">
        <f>SUM((H11+N11)/6000000*100)</f>
        <v>0</v>
      </c>
      <c r="P11" s="4">
        <v>0</v>
      </c>
      <c r="Q11" s="15">
        <v>0</v>
      </c>
      <c r="R11" s="4" t="s">
        <v>71</v>
      </c>
      <c r="S11" s="4" t="s">
        <v>71</v>
      </c>
      <c r="T11" s="4">
        <v>0</v>
      </c>
    </row>
    <row r="12" spans="1:20">
      <c r="A12" s="4" t="s">
        <v>105</v>
      </c>
      <c r="B12" s="4" t="s">
        <v>127</v>
      </c>
      <c r="C12" s="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5">
        <f>SUM(H12/6000000*100)</f>
        <v>0</v>
      </c>
      <c r="J12" s="4">
        <v>0</v>
      </c>
      <c r="K12" s="4">
        <v>0</v>
      </c>
      <c r="L12" s="4">
        <f>+J12+K12</f>
        <v>0</v>
      </c>
      <c r="M12" s="15">
        <f>SUM(L12/6000000*100)</f>
        <v>0</v>
      </c>
      <c r="N12" s="4">
        <v>0</v>
      </c>
      <c r="O12" s="15">
        <f>SUM((H12+N12)/6000000*100)</f>
        <v>0</v>
      </c>
      <c r="P12" s="4">
        <v>0</v>
      </c>
      <c r="Q12" s="15">
        <v>0</v>
      </c>
      <c r="R12" s="4" t="s">
        <v>71</v>
      </c>
      <c r="S12" s="4" t="s">
        <v>71</v>
      </c>
      <c r="T12" s="4">
        <v>0</v>
      </c>
    </row>
    <row r="13" spans="1:20">
      <c r="A13" s="4" t="s">
        <v>107</v>
      </c>
      <c r="B13" s="4" t="s">
        <v>128</v>
      </c>
      <c r="C13" s="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5">
        <f>SUM(H13/6000000*100)</f>
        <v>0</v>
      </c>
      <c r="J13" s="4">
        <v>0</v>
      </c>
      <c r="K13" s="4">
        <v>0</v>
      </c>
      <c r="L13" s="4">
        <f>+J13+K13</f>
        <v>0</v>
      </c>
      <c r="M13" s="15">
        <f>SUM(L13/6000000*100)</f>
        <v>0</v>
      </c>
      <c r="N13" s="4">
        <v>0</v>
      </c>
      <c r="O13" s="15">
        <f>SUM((H13+N13)/6000000*100)</f>
        <v>0</v>
      </c>
      <c r="P13" s="4">
        <v>0</v>
      </c>
      <c r="Q13" s="15">
        <v>0</v>
      </c>
      <c r="R13" s="4" t="s">
        <v>71</v>
      </c>
      <c r="S13" s="4" t="s">
        <v>71</v>
      </c>
      <c r="T13" s="4">
        <v>0</v>
      </c>
    </row>
    <row r="14" spans="1:20">
      <c r="A14" s="4" t="s">
        <v>116</v>
      </c>
      <c r="B14" s="4" t="s">
        <v>129</v>
      </c>
      <c r="C14" s="4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5">
        <f>SUM(H14/6000000*100)</f>
        <v>0</v>
      </c>
      <c r="J14" s="4">
        <v>0</v>
      </c>
      <c r="K14" s="4">
        <v>0</v>
      </c>
      <c r="L14" s="4">
        <f>+J14+K14</f>
        <v>0</v>
      </c>
      <c r="M14" s="15">
        <f>SUM(L14/6000000*100)</f>
        <v>0</v>
      </c>
      <c r="N14" s="4">
        <v>0</v>
      </c>
      <c r="O14" s="15">
        <f>SUM((H14+N14)/6000000*100)</f>
        <v>0</v>
      </c>
      <c r="P14" s="4">
        <v>0</v>
      </c>
      <c r="Q14" s="15">
        <v>0</v>
      </c>
      <c r="R14" s="4" t="s">
        <v>71</v>
      </c>
      <c r="S14" s="4" t="s">
        <v>71</v>
      </c>
      <c r="T14" s="4">
        <v>0</v>
      </c>
    </row>
    <row r="15" spans="1:20">
      <c r="A15" s="4" t="s">
        <v>130</v>
      </c>
      <c r="B15" s="4" t="s">
        <v>106</v>
      </c>
      <c r="C15" s="4"/>
      <c r="D15" s="4">
        <v>1</v>
      </c>
      <c r="E15" s="4">
        <v>180000</v>
      </c>
      <c r="F15" s="4">
        <v>0</v>
      </c>
      <c r="G15" s="4">
        <v>0</v>
      </c>
      <c r="H15" s="4">
        <v>180000</v>
      </c>
      <c r="I15" s="15">
        <f>SUM(H15/6000000*100)</f>
        <v>3</v>
      </c>
      <c r="J15" s="4">
        <v>180000</v>
      </c>
      <c r="K15" s="4">
        <v>0</v>
      </c>
      <c r="L15" s="4">
        <f>+J15+K15</f>
        <v>180000</v>
      </c>
      <c r="M15" s="15">
        <f>SUM(L15/6000000*100)</f>
        <v>3</v>
      </c>
      <c r="N15" s="4">
        <v>0</v>
      </c>
      <c r="O15" s="15">
        <f>SUM((H15+N15)/6000000*100)</f>
        <v>3</v>
      </c>
      <c r="P15" s="4">
        <v>0</v>
      </c>
      <c r="Q15" s="15">
        <v>0</v>
      </c>
      <c r="R15" s="4" t="s">
        <v>71</v>
      </c>
      <c r="S15" s="4" t="s">
        <v>71</v>
      </c>
      <c r="T15" s="4">
        <v>180000</v>
      </c>
    </row>
    <row r="16" spans="1:20">
      <c r="A16" s="4"/>
      <c r="B16" s="4" t="s">
        <v>131</v>
      </c>
      <c r="C16" s="4" t="s">
        <v>132</v>
      </c>
      <c r="D16" s="4">
        <v>1</v>
      </c>
      <c r="E16" s="4">
        <v>180000</v>
      </c>
      <c r="F16" s="4">
        <v>0</v>
      </c>
      <c r="G16" s="4">
        <v>0</v>
      </c>
      <c r="H16" s="4">
        <v>180000</v>
      </c>
      <c r="I16" s="15">
        <f>SUM(H16/6000000*100)</f>
        <v>3</v>
      </c>
      <c r="J16" s="4">
        <v>180000</v>
      </c>
      <c r="K16" s="4">
        <v>0</v>
      </c>
      <c r="L16" s="4">
        <f>+J16+K16</f>
        <v>180000</v>
      </c>
      <c r="M16" s="15">
        <f>SUM(L16/6000000*100)</f>
        <v>3</v>
      </c>
      <c r="N16" s="4">
        <v>0</v>
      </c>
      <c r="O16" s="15">
        <f>SUM((H16+N16)/6000000*100)</f>
        <v>3</v>
      </c>
      <c r="P16" s="4">
        <v>0</v>
      </c>
      <c r="Q16" s="15">
        <f>SUM(P16/H16*100)</f>
        <v>0</v>
      </c>
      <c r="R16" s="4" t="s">
        <v>71</v>
      </c>
      <c r="S16" s="4" t="s">
        <v>71</v>
      </c>
      <c r="T16" s="4">
        <v>180000</v>
      </c>
    </row>
    <row r="17" spans="1:20">
      <c r="A17" s="4" t="s">
        <v>133</v>
      </c>
      <c r="B17" s="4" t="s">
        <v>134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SUM(H17/6000000*100)</f>
        <v>0</v>
      </c>
      <c r="J17" s="4">
        <v>0</v>
      </c>
      <c r="K17" s="4">
        <v>0</v>
      </c>
      <c r="L17" s="4">
        <f>+J17+K17</f>
        <v>0</v>
      </c>
      <c r="M17" s="15">
        <f>SUM(L17/6000000*100)</f>
        <v>0</v>
      </c>
      <c r="N17" s="4">
        <v>0</v>
      </c>
      <c r="O17" s="15">
        <f>SUM((H17+N17)/6000000*100)</f>
        <v>0</v>
      </c>
      <c r="P17" s="4">
        <v>0</v>
      </c>
      <c r="Q17" s="15">
        <v>0</v>
      </c>
      <c r="R17" s="4" t="s">
        <v>71</v>
      </c>
      <c r="S17" s="4" t="s">
        <v>71</v>
      </c>
      <c r="T17" s="4">
        <v>0</v>
      </c>
    </row>
    <row r="18" spans="1:20">
      <c r="A18" s="4" t="s">
        <v>135</v>
      </c>
      <c r="B18" s="4" t="s">
        <v>136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5">
        <f>SUM(H18/6000000*100)</f>
        <v>0</v>
      </c>
      <c r="J18" s="4">
        <v>0</v>
      </c>
      <c r="K18" s="4">
        <v>0</v>
      </c>
      <c r="L18" s="4">
        <f>+J18+K18</f>
        <v>0</v>
      </c>
      <c r="M18" s="15">
        <f>SUM(L18/6000000*100)</f>
        <v>0</v>
      </c>
      <c r="N18" s="4">
        <v>0</v>
      </c>
      <c r="O18" s="15">
        <f>SUM((H18+N18)/6000000*100)</f>
        <v>0</v>
      </c>
      <c r="P18" s="4">
        <v>0</v>
      </c>
      <c r="Q18" s="15">
        <v>0</v>
      </c>
      <c r="R18" s="4" t="s">
        <v>71</v>
      </c>
      <c r="S18" s="4" t="s">
        <v>71</v>
      </c>
      <c r="T18" s="4">
        <v>0</v>
      </c>
    </row>
    <row r="19" spans="1:20">
      <c r="A19" s="4" t="s">
        <v>137</v>
      </c>
      <c r="B19" s="4" t="s">
        <v>108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6" customFormat="1">
      <c r="A20" s="11"/>
      <c r="B20" s="11" t="s">
        <v>138</v>
      </c>
      <c r="C20" s="11"/>
      <c r="D20" s="11">
        <f>+D8+D11+D12+D13+D14+D15+D17+D18</f>
        <v>6</v>
      </c>
      <c r="E20" s="11">
        <f>+E8+E11+E12+E13+E14+E15+E17+E18</f>
        <v>780100</v>
      </c>
      <c r="F20" s="11">
        <f>+F8+F11+F12+F13+F14+F15+F17+F18</f>
        <v>0</v>
      </c>
      <c r="G20" s="11">
        <f>+G8+G11+G12+G13+G14+G15+G17+G18</f>
        <v>0</v>
      </c>
      <c r="H20" s="11">
        <f>+H8+H11+H12+H13+H14+H15+H17+H18</f>
        <v>780100</v>
      </c>
      <c r="I20" s="16">
        <f>+I8+I11+I12+I13+I14+I15+I17+I18</f>
        <v>13.001666666666667</v>
      </c>
      <c r="J20" s="11">
        <f>+J8+J11+J12+J13+J14+J15+J17+J18</f>
        <v>780100</v>
      </c>
      <c r="K20" s="11">
        <f>+K8+K11+K12+K13+K14+K15+K17+K18</f>
        <v>0</v>
      </c>
      <c r="L20" s="11">
        <f>+L8+L11+L12+L13+L14+L15+L17+L18</f>
        <v>780100</v>
      </c>
      <c r="M20" s="16">
        <f>+M8+M11+M12+M13+M14+M15+M17+M18</f>
        <v>13.001666666666667</v>
      </c>
      <c r="N20" s="11">
        <f>+N8+N11+N12+N13+N14+N15+N17+N18</f>
        <v>0</v>
      </c>
      <c r="O20" s="16">
        <f>+O8+O11+O12+O13+O14+O15+O17+O18</f>
        <v>13.001666666666667</v>
      </c>
      <c r="P20" s="11">
        <f>+P8+P11+P12+P13+P14+P15+P17+P18</f>
        <v>0</v>
      </c>
      <c r="Q20" s="16">
        <v>0</v>
      </c>
      <c r="R20" s="11" t="s">
        <v>71</v>
      </c>
      <c r="S20" s="11" t="s">
        <v>71</v>
      </c>
      <c r="T20" s="11">
        <f>+T8+T11+T12+T13+T14+T15+T17+T18</f>
        <v>435000</v>
      </c>
    </row>
    <row r="21" spans="1:20">
      <c r="A21" s="5" t="s">
        <v>110</v>
      </c>
      <c r="B21" s="4" t="s">
        <v>139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SUM(H21/6000000*100)</f>
        <v>0</v>
      </c>
      <c r="J21" s="4">
        <v>0</v>
      </c>
      <c r="K21" s="4">
        <v>0</v>
      </c>
      <c r="L21" s="4">
        <f>+J21+K21</f>
        <v>0</v>
      </c>
      <c r="M21" s="15">
        <f>SUM(L21/6000000*100)</f>
        <v>0</v>
      </c>
      <c r="N21" s="4">
        <v>0</v>
      </c>
      <c r="O21" s="15">
        <f>SUM((H21+N21)/6000000*100)</f>
        <v>0</v>
      </c>
      <c r="P21" s="4">
        <v>0</v>
      </c>
      <c r="Q21" s="15">
        <v>0</v>
      </c>
      <c r="R21" s="4" t="s">
        <v>71</v>
      </c>
      <c r="S21" s="4" t="s">
        <v>71</v>
      </c>
      <c r="T21" s="4">
        <v>0</v>
      </c>
    </row>
    <row r="22" spans="1:20" s="6" customFormat="1">
      <c r="A22" s="11"/>
      <c r="B22" s="11" t="s">
        <v>140</v>
      </c>
      <c r="C22" s="11"/>
      <c r="D22" s="11">
        <f>+D21</f>
        <v>0</v>
      </c>
      <c r="E22" s="11">
        <f>+E21</f>
        <v>0</v>
      </c>
      <c r="F22" s="11">
        <f>+F21</f>
        <v>0</v>
      </c>
      <c r="G22" s="11">
        <f>+G21</f>
        <v>0</v>
      </c>
      <c r="H22" s="11">
        <f>+H21</f>
        <v>0</v>
      </c>
      <c r="I22" s="16">
        <f>+I21</f>
        <v>0</v>
      </c>
      <c r="J22" s="11">
        <f>+J21</f>
        <v>0</v>
      </c>
      <c r="K22" s="11">
        <f>+K21</f>
        <v>0</v>
      </c>
      <c r="L22" s="11">
        <f>+L21</f>
        <v>0</v>
      </c>
      <c r="M22" s="16">
        <f>+M21</f>
        <v>0</v>
      </c>
      <c r="N22" s="11">
        <f>+N21</f>
        <v>0</v>
      </c>
      <c r="O22" s="16">
        <f>+O21</f>
        <v>0</v>
      </c>
      <c r="P22" s="11">
        <f>+P21</f>
        <v>0</v>
      </c>
      <c r="Q22" s="16">
        <v>0</v>
      </c>
      <c r="R22" s="11" t="str">
        <f>+R21</f>
        <v>NA</v>
      </c>
      <c r="S22" s="11" t="str">
        <f>+S21</f>
        <v>NA</v>
      </c>
      <c r="T22" s="11">
        <f>+T21</f>
        <v>0</v>
      </c>
    </row>
    <row r="23" spans="1:20">
      <c r="A23" s="5" t="s">
        <v>141</v>
      </c>
      <c r="B23" s="4" t="s">
        <v>142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>
      <c r="A24" s="5" t="s">
        <v>87</v>
      </c>
      <c r="B24" s="4" t="s">
        <v>143</v>
      </c>
      <c r="C24" s="4"/>
      <c r="D24" s="4">
        <v>1876</v>
      </c>
      <c r="E24" s="4">
        <v>1264800</v>
      </c>
      <c r="F24" s="4">
        <v>0</v>
      </c>
      <c r="G24" s="4">
        <v>0</v>
      </c>
      <c r="H24" s="4">
        <v>1264800</v>
      </c>
      <c r="I24" s="15">
        <f>SUM(H24/6000000*100)</f>
        <v>21.08</v>
      </c>
      <c r="J24" s="4">
        <v>1264800</v>
      </c>
      <c r="K24" s="4">
        <v>0</v>
      </c>
      <c r="L24" s="4">
        <f>+J24+K24</f>
        <v>1264800</v>
      </c>
      <c r="M24" s="15">
        <f>SUM(L24/6000000*100)</f>
        <v>21.08</v>
      </c>
      <c r="N24" s="4">
        <v>0</v>
      </c>
      <c r="O24" s="15">
        <f>SUM((H24+N24)/6000000*100)</f>
        <v>21.08</v>
      </c>
      <c r="P24" s="4">
        <v>0</v>
      </c>
      <c r="Q24" s="15">
        <v>0</v>
      </c>
      <c r="R24" s="4" t="s">
        <v>71</v>
      </c>
      <c r="S24" s="4" t="s">
        <v>71</v>
      </c>
      <c r="T24" s="4">
        <v>151300</v>
      </c>
    </row>
    <row r="25" spans="1:20">
      <c r="A25" s="4"/>
      <c r="B25" s="4" t="s">
        <v>144</v>
      </c>
      <c r="C25" s="4"/>
      <c r="D25" s="4">
        <v>3</v>
      </c>
      <c r="E25" s="4">
        <v>103800</v>
      </c>
      <c r="F25" s="4">
        <v>0</v>
      </c>
      <c r="G25" s="4">
        <v>0</v>
      </c>
      <c r="H25" s="4">
        <v>103800</v>
      </c>
      <c r="I25" s="15">
        <f>SUM(H25/6000000*100)</f>
        <v>1.73</v>
      </c>
      <c r="J25" s="4">
        <v>103800</v>
      </c>
      <c r="K25" s="4">
        <v>0</v>
      </c>
      <c r="L25" s="4">
        <f>+J25+K25</f>
        <v>103800</v>
      </c>
      <c r="M25" s="15">
        <f>SUM(L25/6000000*100)</f>
        <v>1.73</v>
      </c>
      <c r="N25" s="4">
        <v>0</v>
      </c>
      <c r="O25" s="15">
        <f>SUM((H25+N25)/6000000*100)</f>
        <v>1.73</v>
      </c>
      <c r="P25" s="4">
        <v>0</v>
      </c>
      <c r="Q25" s="15">
        <v>0</v>
      </c>
      <c r="R25" s="4" t="s">
        <v>71</v>
      </c>
      <c r="S25" s="4" t="s">
        <v>71</v>
      </c>
      <c r="T25" s="4">
        <v>37700</v>
      </c>
    </row>
    <row r="26" spans="1:20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A27" s="4" t="s">
        <v>103</v>
      </c>
      <c r="B27" s="4" t="s">
        <v>145</v>
      </c>
      <c r="C27" s="4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15">
        <f>SUM(H27/6000000*100)</f>
        <v>0</v>
      </c>
      <c r="J27" s="4">
        <v>0</v>
      </c>
      <c r="K27" s="4">
        <v>0</v>
      </c>
      <c r="L27" s="4">
        <f>+J27+K27</f>
        <v>0</v>
      </c>
      <c r="M27" s="15">
        <f>SUM(L27/6000000*100)</f>
        <v>0</v>
      </c>
      <c r="N27" s="4">
        <v>0</v>
      </c>
      <c r="O27" s="15">
        <f>SUM((H27+N27)/6000000*100)</f>
        <v>0</v>
      </c>
      <c r="P27" s="4">
        <v>0</v>
      </c>
      <c r="Q27" s="15">
        <v>0</v>
      </c>
      <c r="R27" s="4" t="s">
        <v>71</v>
      </c>
      <c r="S27" s="4" t="s">
        <v>71</v>
      </c>
      <c r="T27" s="4">
        <v>0</v>
      </c>
    </row>
    <row r="28" spans="1:20">
      <c r="A28" s="4" t="s">
        <v>105</v>
      </c>
      <c r="B28" s="4" t="s">
        <v>146</v>
      </c>
      <c r="C28" s="4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5">
        <f>SUM(H28/6000000*100)</f>
        <v>0</v>
      </c>
      <c r="J28" s="4">
        <v>0</v>
      </c>
      <c r="K28" s="4">
        <v>0</v>
      </c>
      <c r="L28" s="4">
        <f>+J28+K28</f>
        <v>0</v>
      </c>
      <c r="M28" s="15">
        <f>SUM(L28/6000000*100)</f>
        <v>0</v>
      </c>
      <c r="N28" s="4">
        <v>0</v>
      </c>
      <c r="O28" s="15">
        <f>SUM((H28+N28)/6000000*100)</f>
        <v>0</v>
      </c>
      <c r="P28" s="4">
        <v>0</v>
      </c>
      <c r="Q28" s="15">
        <v>0</v>
      </c>
      <c r="R28" s="4" t="s">
        <v>71</v>
      </c>
      <c r="S28" s="4" t="s">
        <v>71</v>
      </c>
      <c r="T28" s="4">
        <v>0</v>
      </c>
    </row>
    <row r="29" spans="1:20">
      <c r="A29" s="4" t="s">
        <v>107</v>
      </c>
      <c r="B29" s="4" t="s">
        <v>147</v>
      </c>
      <c r="C29" s="4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15">
        <f>SUM(H29/6000000*100)</f>
        <v>0</v>
      </c>
      <c r="J29" s="4">
        <v>0</v>
      </c>
      <c r="K29" s="4">
        <v>0</v>
      </c>
      <c r="L29" s="4">
        <f>+J29+K29</f>
        <v>0</v>
      </c>
      <c r="M29" s="15">
        <f>SUM(L29/6000000*100)</f>
        <v>0</v>
      </c>
      <c r="N29" s="4">
        <v>0</v>
      </c>
      <c r="O29" s="15">
        <f>SUM((H29+N29)/6000000*100)</f>
        <v>0</v>
      </c>
      <c r="P29" s="4">
        <v>0</v>
      </c>
      <c r="Q29" s="15">
        <v>0</v>
      </c>
      <c r="R29" s="4" t="s">
        <v>71</v>
      </c>
      <c r="S29" s="4" t="s">
        <v>71</v>
      </c>
      <c r="T29" s="4">
        <v>0</v>
      </c>
    </row>
    <row r="30" spans="1:20">
      <c r="A30" s="4" t="s">
        <v>116</v>
      </c>
      <c r="B30" s="4" t="s">
        <v>108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>
      <c r="A31" s="4"/>
      <c r="B31" s="4" t="s">
        <v>148</v>
      </c>
      <c r="C31" s="4"/>
      <c r="D31" s="4">
        <v>51</v>
      </c>
      <c r="E31" s="4">
        <v>463500</v>
      </c>
      <c r="F31" s="4">
        <v>0</v>
      </c>
      <c r="G31" s="4">
        <v>0</v>
      </c>
      <c r="H31" s="4">
        <v>463500</v>
      </c>
      <c r="I31" s="15">
        <f>SUM(H31/6000000*100)</f>
        <v>7.7249999999999996</v>
      </c>
      <c r="J31" s="4">
        <v>463500</v>
      </c>
      <c r="K31" s="4">
        <v>0</v>
      </c>
      <c r="L31" s="4">
        <f>+J31+K31</f>
        <v>463500</v>
      </c>
      <c r="M31" s="15">
        <f>SUM(L31/6000000*100)</f>
        <v>7.7249999999999996</v>
      </c>
      <c r="N31" s="4">
        <v>0</v>
      </c>
      <c r="O31" s="15">
        <f>SUM((H31+N31)/6000000*100)</f>
        <v>7.7249999999999996</v>
      </c>
      <c r="P31" s="4">
        <v>0</v>
      </c>
      <c r="Q31" s="15">
        <v>0</v>
      </c>
      <c r="R31" s="4" t="s">
        <v>71</v>
      </c>
      <c r="S31" s="4" t="s">
        <v>71</v>
      </c>
      <c r="T31" s="4">
        <v>0</v>
      </c>
    </row>
    <row r="32" spans="1:20">
      <c r="A32" s="4"/>
      <c r="B32" s="4" t="s">
        <v>149</v>
      </c>
      <c r="C32" s="4" t="s">
        <v>90</v>
      </c>
      <c r="D32" s="4">
        <v>1</v>
      </c>
      <c r="E32" s="4">
        <v>200000</v>
      </c>
      <c r="F32" s="4">
        <v>0</v>
      </c>
      <c r="G32" s="4">
        <v>0</v>
      </c>
      <c r="H32" s="4">
        <v>200000</v>
      </c>
      <c r="I32" s="15">
        <f>SUM(H32/6000000*100)</f>
        <v>3.3333333333333335</v>
      </c>
      <c r="J32" s="4">
        <v>200000</v>
      </c>
      <c r="K32" s="4">
        <v>0</v>
      </c>
      <c r="L32" s="4">
        <f>+J32+K32</f>
        <v>200000</v>
      </c>
      <c r="M32" s="15">
        <f>SUM(L32/6000000*100)</f>
        <v>3.3333333333333335</v>
      </c>
      <c r="N32" s="4">
        <v>0</v>
      </c>
      <c r="O32" s="15">
        <f>SUM((H32+N32)/6000000*100)</f>
        <v>3.3333333333333335</v>
      </c>
      <c r="P32" s="4">
        <v>0</v>
      </c>
      <c r="Q32" s="15">
        <f>SUM(P32/H32*100)</f>
        <v>0</v>
      </c>
      <c r="R32" s="4" t="s">
        <v>71</v>
      </c>
      <c r="S32" s="4" t="s">
        <v>71</v>
      </c>
      <c r="T32" s="4">
        <v>0</v>
      </c>
    </row>
    <row r="33" spans="1:20">
      <c r="A33" s="4"/>
      <c r="B33" s="4" t="s">
        <v>150</v>
      </c>
      <c r="C33" s="4" t="s">
        <v>90</v>
      </c>
      <c r="D33" s="4">
        <v>1</v>
      </c>
      <c r="E33" s="4">
        <v>100000</v>
      </c>
      <c r="F33" s="4">
        <v>0</v>
      </c>
      <c r="G33" s="4">
        <v>0</v>
      </c>
      <c r="H33" s="4">
        <v>100000</v>
      </c>
      <c r="I33" s="15">
        <f>SUM(H33/6000000*100)</f>
        <v>1.6666666666666667</v>
      </c>
      <c r="J33" s="4">
        <v>100000</v>
      </c>
      <c r="K33" s="4">
        <v>0</v>
      </c>
      <c r="L33" s="4">
        <f>+J33+K33</f>
        <v>100000</v>
      </c>
      <c r="M33" s="15">
        <f>SUM(L33/6000000*100)</f>
        <v>1.6666666666666667</v>
      </c>
      <c r="N33" s="4">
        <v>0</v>
      </c>
      <c r="O33" s="15">
        <f>SUM((H33+N33)/6000000*100)</f>
        <v>1.6666666666666667</v>
      </c>
      <c r="P33" s="4">
        <v>0</v>
      </c>
      <c r="Q33" s="15">
        <f>SUM(P33/H33*100)</f>
        <v>0</v>
      </c>
      <c r="R33" s="4" t="s">
        <v>71</v>
      </c>
      <c r="S33" s="4" t="s">
        <v>71</v>
      </c>
      <c r="T33" s="4">
        <v>0</v>
      </c>
    </row>
    <row r="34" spans="1:20">
      <c r="A34" s="4"/>
      <c r="B34" s="4" t="s">
        <v>151</v>
      </c>
      <c r="C34" s="4"/>
      <c r="D34" s="4">
        <v>1</v>
      </c>
      <c r="E34" s="4">
        <v>1500</v>
      </c>
      <c r="F34" s="4">
        <v>0</v>
      </c>
      <c r="G34" s="4">
        <v>0</v>
      </c>
      <c r="H34" s="4">
        <v>1500</v>
      </c>
      <c r="I34" s="15">
        <f>SUM(H34/6000000*100)</f>
        <v>2.5000000000000001E-2</v>
      </c>
      <c r="J34" s="4">
        <v>1500</v>
      </c>
      <c r="K34" s="4">
        <v>0</v>
      </c>
      <c r="L34" s="4">
        <f>+J34+K34</f>
        <v>1500</v>
      </c>
      <c r="M34" s="15">
        <f>SUM(L34/6000000*100)</f>
        <v>2.5000000000000001E-2</v>
      </c>
      <c r="N34" s="4">
        <v>0</v>
      </c>
      <c r="O34" s="15">
        <f>SUM((H34+N34)/6000000*100)</f>
        <v>2.5000000000000001E-2</v>
      </c>
      <c r="P34" s="4">
        <v>0</v>
      </c>
      <c r="Q34" s="15">
        <v>0</v>
      </c>
      <c r="R34" s="4" t="s">
        <v>71</v>
      </c>
      <c r="S34" s="4" t="s">
        <v>71</v>
      </c>
      <c r="T34" s="4">
        <v>1500</v>
      </c>
    </row>
    <row r="35" spans="1:20">
      <c r="A35" s="4"/>
      <c r="B35" s="4" t="s">
        <v>152</v>
      </c>
      <c r="C35" s="4"/>
      <c r="D35" s="4">
        <v>20</v>
      </c>
      <c r="E35" s="4">
        <v>54500</v>
      </c>
      <c r="F35" s="4">
        <v>0</v>
      </c>
      <c r="G35" s="4">
        <v>0</v>
      </c>
      <c r="H35" s="4">
        <v>54500</v>
      </c>
      <c r="I35" s="15">
        <f>SUM(H35/6000000*100)</f>
        <v>0.90833333333333344</v>
      </c>
      <c r="J35" s="4">
        <v>54500</v>
      </c>
      <c r="K35" s="4">
        <v>0</v>
      </c>
      <c r="L35" s="4">
        <f>+J35+K35</f>
        <v>54500</v>
      </c>
      <c r="M35" s="15">
        <f>SUM(L35/6000000*100)</f>
        <v>0.90833333333333344</v>
      </c>
      <c r="N35" s="4">
        <v>0</v>
      </c>
      <c r="O35" s="15">
        <f>SUM((H35+N35)/6000000*100)</f>
        <v>0.90833333333333344</v>
      </c>
      <c r="P35" s="4">
        <v>0</v>
      </c>
      <c r="Q35" s="15">
        <v>0</v>
      </c>
      <c r="R35" s="4" t="s">
        <v>71</v>
      </c>
      <c r="S35" s="4" t="s">
        <v>71</v>
      </c>
      <c r="T35" s="4">
        <v>31400</v>
      </c>
    </row>
    <row r="36" spans="1:20" s="6" customFormat="1">
      <c r="A36" s="11"/>
      <c r="B36" s="11" t="s">
        <v>153</v>
      </c>
      <c r="C36" s="11"/>
      <c r="D36" s="11">
        <f>+D24+D25+D27+D28+D29+D31+D34+D35</f>
        <v>1951</v>
      </c>
      <c r="E36" s="11">
        <f>+E24+E25+E27+E28+E29+E31+E34+E35</f>
        <v>1888100</v>
      </c>
      <c r="F36" s="11">
        <f>+F24+F25+F27+F28+F29+F31+F34+F35</f>
        <v>0</v>
      </c>
      <c r="G36" s="11">
        <f>+G24+G25+G27+G28+G29+G31+G34+G35</f>
        <v>0</v>
      </c>
      <c r="H36" s="11">
        <f>+H24+H25+H27+H28+H29+H31+H34+H35</f>
        <v>1888100</v>
      </c>
      <c r="I36" s="16">
        <f>+I24+I25+I27+I28+I29+I31+I34+I35</f>
        <v>31.46833333333333</v>
      </c>
      <c r="J36" s="11">
        <f>+J24+J25+J27+J28+J29+J31+J34+J35</f>
        <v>1888100</v>
      </c>
      <c r="K36" s="11">
        <f>+K24+K25+K27+K28+K29+K31+K34+K35</f>
        <v>0</v>
      </c>
      <c r="L36" s="11">
        <f>+L24+L25+L27+L28+L29+L31+L34+L35</f>
        <v>1888100</v>
      </c>
      <c r="M36" s="16">
        <f>+M24+M25+M27+M28+M29+M31+M34+M35</f>
        <v>31.46833333333333</v>
      </c>
      <c r="N36" s="11">
        <f>+N24+N25+N27+N28+N29+N31+N34+N35</f>
        <v>0</v>
      </c>
      <c r="O36" s="16">
        <f>+O24+O25+O27+O28+O29+O31+O34+O35</f>
        <v>31.46833333333333</v>
      </c>
      <c r="P36" s="11">
        <f>+P24+P25+P27+P28+P29+P31+P34+P35</f>
        <v>0</v>
      </c>
      <c r="Q36" s="16">
        <v>0</v>
      </c>
      <c r="R36" s="11"/>
      <c r="S36" s="11"/>
      <c r="T36" s="11">
        <f>+T24+T25+T27+T28+T29+T31+T34+T35</f>
        <v>221900</v>
      </c>
    </row>
    <row r="37" spans="1:20" s="6" customFormat="1">
      <c r="A37" s="11"/>
      <c r="B37" s="11" t="s">
        <v>154</v>
      </c>
      <c r="C37" s="11"/>
      <c r="D37" s="11">
        <f>+D20+D22+D36</f>
        <v>1957</v>
      </c>
      <c r="E37" s="11">
        <f>+E20+E22+E36</f>
        <v>2668200</v>
      </c>
      <c r="F37" s="11">
        <f>+F20+F22+F36</f>
        <v>0</v>
      </c>
      <c r="G37" s="11">
        <f>+G20+G22+G36</f>
        <v>0</v>
      </c>
      <c r="H37" s="11">
        <f>+H20+H22+H36</f>
        <v>2668200</v>
      </c>
      <c r="I37" s="16">
        <f>+I20+I22+I36</f>
        <v>44.47</v>
      </c>
      <c r="J37" s="11">
        <f>+J20+J22+J36</f>
        <v>2668200</v>
      </c>
      <c r="K37" s="11">
        <f>+K20+K22+K36</f>
        <v>0</v>
      </c>
      <c r="L37" s="11">
        <f>+L20+L22+L36</f>
        <v>2668200</v>
      </c>
      <c r="M37" s="16">
        <f>+M20+M22+M36</f>
        <v>44.47</v>
      </c>
      <c r="N37" s="11">
        <f>+N20+N22+N36</f>
        <v>0</v>
      </c>
      <c r="O37" s="16">
        <f>+O20+O22+O36</f>
        <v>44.47</v>
      </c>
      <c r="P37" s="11">
        <f>+P20+P22+P36</f>
        <v>0</v>
      </c>
      <c r="Q37" s="16">
        <v>0</v>
      </c>
      <c r="R37" s="11"/>
      <c r="S37" s="11"/>
      <c r="T37" s="11">
        <f>+T20+T22+T36</f>
        <v>656900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155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121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156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15">
        <f>SUM(H7/6000000*100)</f>
        <v>0</v>
      </c>
      <c r="J7" s="4">
        <v>0</v>
      </c>
      <c r="K7" s="4">
        <v>0</v>
      </c>
      <c r="L7" s="4">
        <f>+J7+K7</f>
        <v>0</v>
      </c>
      <c r="M7" s="15">
        <f>SUM(L7/6000000*100)</f>
        <v>0</v>
      </c>
      <c r="N7" s="4">
        <v>0</v>
      </c>
      <c r="O7" s="15">
        <f>SUM((H7+N7)/6000000*100)</f>
        <v>0</v>
      </c>
      <c r="P7" s="4">
        <v>0</v>
      </c>
      <c r="Q7" s="15">
        <v>0</v>
      </c>
      <c r="R7" s="4" t="s">
        <v>71</v>
      </c>
      <c r="S7" s="4" t="s">
        <v>71</v>
      </c>
      <c r="T7" s="4">
        <v>0</v>
      </c>
    </row>
    <row r="8" spans="1:20">
      <c r="A8" s="5" t="s">
        <v>110</v>
      </c>
      <c r="B8" s="4" t="s">
        <v>157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SUM(H8/6000000*100)</f>
        <v>0</v>
      </c>
      <c r="J8" s="4">
        <v>0</v>
      </c>
      <c r="K8" s="4">
        <v>0</v>
      </c>
      <c r="L8" s="4">
        <f>+J8+K8</f>
        <v>0</v>
      </c>
      <c r="M8" s="15">
        <f>SUM(L8/6000000*100)</f>
        <v>0</v>
      </c>
      <c r="N8" s="4">
        <v>0</v>
      </c>
      <c r="O8" s="15">
        <f>SUM((H8+N8)/6000000*100)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>
      <c r="A10" s="11"/>
      <c r="B10" s="11" t="s">
        <v>158</v>
      </c>
      <c r="C10" s="11"/>
      <c r="D10" s="11">
        <f>+D7+D8</f>
        <v>0</v>
      </c>
      <c r="E10" s="11">
        <f>+E7+E8</f>
        <v>0</v>
      </c>
      <c r="F10" s="11">
        <f>+F7+F8</f>
        <v>0</v>
      </c>
      <c r="G10" s="11">
        <f>+G7+G8</f>
        <v>0</v>
      </c>
      <c r="H10" s="11">
        <f>+H7+H8</f>
        <v>0</v>
      </c>
      <c r="I10" s="16">
        <f>+I7+I8</f>
        <v>0</v>
      </c>
      <c r="J10" s="11">
        <f>+J7+J8</f>
        <v>0</v>
      </c>
      <c r="K10" s="11">
        <f>+K7+K8</f>
        <v>0</v>
      </c>
      <c r="L10" s="11">
        <f>+L7+L8</f>
        <v>0</v>
      </c>
      <c r="M10" s="16">
        <f>+M7+M8</f>
        <v>0</v>
      </c>
      <c r="N10" s="11">
        <f>+N7+N8</f>
        <v>0</v>
      </c>
      <c r="O10" s="16">
        <f>+O7+O8</f>
        <v>0</v>
      </c>
      <c r="P10" s="11">
        <f>+P7+P8</f>
        <v>0</v>
      </c>
      <c r="Q10" s="16">
        <f>+Q7+Q8</f>
        <v>0</v>
      </c>
      <c r="R10" s="11"/>
      <c r="S10" s="11"/>
      <c r="T10" s="11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>
      <c r="A1" s="20" t="s">
        <v>159</v>
      </c>
      <c r="B1" s="20"/>
      <c r="C1" s="20"/>
      <c r="D1" s="20"/>
    </row>
    <row r="2" spans="1:4">
      <c r="A2" s="4" t="s">
        <v>160</v>
      </c>
      <c r="B2" s="4" t="s">
        <v>161</v>
      </c>
      <c r="C2" s="4" t="s">
        <v>162</v>
      </c>
      <c r="D2" s="4" t="s">
        <v>163</v>
      </c>
    </row>
    <row r="3" spans="1:4">
      <c r="A3" s="4"/>
      <c r="B3" s="4"/>
      <c r="C3" s="4"/>
      <c r="D3" s="4"/>
    </row>
    <row r="4" spans="1:4" s="6" customFormat="1">
      <c r="A4" s="11" t="s">
        <v>78</v>
      </c>
      <c r="B4" s="11"/>
      <c r="C4" s="11">
        <f>SUM(C2:C3)</f>
        <v>0</v>
      </c>
      <c r="D4" s="11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7" customFormat="1" ht="15.75">
      <c r="A1" s="21" t="s">
        <v>164</v>
      </c>
      <c r="B1" s="21"/>
    </row>
    <row r="2" spans="1:2">
      <c r="A2" s="4" t="s">
        <v>34</v>
      </c>
      <c r="B2" s="4" t="s">
        <v>162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rajendhar.manche</dc:creator>
  <cp:lastModifiedBy>rajendhar.manche</cp:lastModifiedBy>
  <dcterms:created xsi:type="dcterms:W3CDTF">2018-01-20T09:28:17Z</dcterms:created>
  <dcterms:modified xsi:type="dcterms:W3CDTF">2018-01-20T09:29:14Z</dcterms:modified>
</cp:coreProperties>
</file>